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3394" documentId="8_{7DC02CBA-E3C9-4864-A25E-319983427E26}" xr6:coauthVersionLast="47" xr6:coauthVersionMax="47" xr10:uidLastSave="{215B3A16-6501-4D1F-81E6-C782F864B10F}"/>
  <bookViews>
    <workbookView xWindow="-120" yWindow="-120" windowWidth="29040" windowHeight="15720" activeTab="1" xr2:uid="{00000000-000D-0000-FFFF-FFFF00000000}"/>
  </bookViews>
  <sheets>
    <sheet name="World Ranking List " sheetId="5" r:id="rId1"/>
    <sheet name="CF Rankings" sheetId="2" r:id="rId2"/>
    <sheet name="Ranking Poin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" i="3" l="1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N17" i="3"/>
  <c r="N16" i="3"/>
  <c r="N15" i="3"/>
  <c r="N14" i="3"/>
  <c r="N13" i="3"/>
  <c r="N12" i="3"/>
  <c r="N11" i="3"/>
  <c r="N1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H21" i="3"/>
  <c r="H20" i="3"/>
  <c r="H19" i="3"/>
  <c r="H18" i="3"/>
  <c r="H17" i="3"/>
  <c r="H16" i="3"/>
  <c r="H15" i="3"/>
  <c r="H14" i="3"/>
  <c r="H13" i="3"/>
  <c r="H12" i="3"/>
  <c r="H11" i="3"/>
  <c r="H10" i="3"/>
  <c r="J57" i="5"/>
  <c r="J55" i="5"/>
  <c r="J53" i="5"/>
  <c r="J51" i="5"/>
  <c r="J46" i="5"/>
  <c r="J49" i="5"/>
  <c r="J48" i="5"/>
  <c r="J47" i="5"/>
  <c r="J45" i="5"/>
  <c r="J42" i="5"/>
  <c r="J41" i="5"/>
  <c r="J40" i="5"/>
  <c r="J39" i="5"/>
  <c r="J37" i="5"/>
  <c r="J43" i="5"/>
  <c r="J35" i="5"/>
  <c r="J34" i="5"/>
  <c r="J33" i="5"/>
  <c r="F31" i="5"/>
  <c r="J31" i="5" s="1"/>
  <c r="F30" i="5"/>
  <c r="J30" i="5" s="1"/>
  <c r="F29" i="5"/>
  <c r="J29" i="5" s="1"/>
  <c r="F24" i="5"/>
  <c r="J24" i="5" s="1"/>
  <c r="F23" i="5"/>
  <c r="J23" i="5" s="1"/>
  <c r="F22" i="5"/>
  <c r="J22" i="5" s="1"/>
  <c r="F20" i="5"/>
  <c r="J20" i="5" s="1"/>
  <c r="E82" i="2"/>
  <c r="F82" i="2" s="1"/>
  <c r="E81" i="2"/>
  <c r="F81" i="2" s="1"/>
  <c r="E80" i="2"/>
  <c r="F80" i="2" s="1"/>
  <c r="E79" i="2"/>
  <c r="F79" i="2" s="1"/>
  <c r="E78" i="2"/>
  <c r="F78" i="2" s="1"/>
  <c r="E77" i="2"/>
  <c r="F77" i="2" s="1"/>
  <c r="E76" i="2"/>
  <c r="F76" i="2" s="1"/>
  <c r="E75" i="2"/>
  <c r="F75" i="2" s="1"/>
  <c r="E68" i="2"/>
  <c r="F68" i="2" s="1"/>
  <c r="E67" i="2"/>
  <c r="F67" i="2" s="1"/>
  <c r="E66" i="2"/>
  <c r="F66" i="2" s="1"/>
  <c r="E65" i="2"/>
  <c r="F65" i="2" s="1"/>
  <c r="E64" i="2"/>
  <c r="F64" i="2" s="1"/>
  <c r="E63" i="2"/>
  <c r="F63" i="2" s="1"/>
  <c r="E62" i="2"/>
  <c r="E55" i="2"/>
  <c r="E54" i="2"/>
  <c r="F54" i="2" s="1"/>
  <c r="E53" i="2"/>
  <c r="F53" i="2" s="1"/>
  <c r="E52" i="2"/>
  <c r="F52" i="2" s="1"/>
  <c r="E51" i="2"/>
  <c r="F51" i="2" s="1"/>
  <c r="E50" i="2"/>
  <c r="F50" i="2" s="1"/>
  <c r="E49" i="2"/>
  <c r="F49" i="2" s="1"/>
  <c r="E48" i="2"/>
  <c r="F48" i="2" s="1"/>
  <c r="E47" i="2"/>
  <c r="F47" i="2" s="1"/>
  <c r="E46" i="2"/>
  <c r="F46" i="2" s="1"/>
  <c r="E45" i="2"/>
  <c r="F45" i="2" s="1"/>
  <c r="E44" i="2"/>
  <c r="E43" i="2"/>
  <c r="F43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19" i="2"/>
  <c r="F19" i="2" s="1"/>
  <c r="E18" i="2"/>
  <c r="F18" i="2" s="1"/>
  <c r="E17" i="2"/>
  <c r="F17" i="2" s="1"/>
  <c r="E16" i="2"/>
  <c r="E15" i="2"/>
  <c r="J44" i="5"/>
  <c r="J38" i="5"/>
  <c r="J36" i="5"/>
  <c r="J32" i="5"/>
  <c r="F28" i="5"/>
  <c r="J28" i="5" s="1"/>
  <c r="F26" i="5"/>
  <c r="J26" i="5" s="1"/>
  <c r="F27" i="5"/>
  <c r="J27" i="5" s="1"/>
  <c r="F25" i="5"/>
  <c r="J25" i="5" s="1"/>
  <c r="J59" i="5"/>
  <c r="J58" i="5"/>
  <c r="J56" i="5"/>
  <c r="J54" i="5"/>
  <c r="J52" i="5"/>
  <c r="J50" i="5"/>
  <c r="F21" i="5"/>
  <c r="J21" i="5" s="1"/>
  <c r="F19" i="5"/>
  <c r="J19" i="5" s="1"/>
  <c r="F17" i="5"/>
  <c r="J17" i="5" s="1"/>
  <c r="F55" i="2"/>
  <c r="F18" i="5"/>
  <c r="J18" i="5" s="1"/>
  <c r="F16" i="5"/>
  <c r="J16" i="5" s="1"/>
  <c r="F62" i="2"/>
  <c r="F44" i="2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C21" i="3"/>
  <c r="C20" i="3"/>
  <c r="C19" i="3"/>
  <c r="C18" i="3"/>
  <c r="C17" i="3"/>
  <c r="C16" i="3"/>
  <c r="C15" i="3"/>
  <c r="C14" i="3"/>
  <c r="C13" i="3"/>
  <c r="C12" i="3"/>
  <c r="C11" i="3"/>
</calcChain>
</file>

<file path=xl/sharedStrings.xml><?xml version="1.0" encoding="utf-8"?>
<sst xmlns="http://schemas.openxmlformats.org/spreadsheetml/2006/main" count="304" uniqueCount="170">
  <si>
    <t>World Rank</t>
  </si>
  <si>
    <t>Country</t>
  </si>
  <si>
    <t>CF</t>
  </si>
  <si>
    <t>Total Points</t>
  </si>
  <si>
    <t>World Cup</t>
  </si>
  <si>
    <t>Continental Cups</t>
  </si>
  <si>
    <t>Rank</t>
  </si>
  <si>
    <t>Pts</t>
  </si>
  <si>
    <t>Poland</t>
  </si>
  <si>
    <t>Austria</t>
  </si>
  <si>
    <t>Netherlands</t>
  </si>
  <si>
    <t>Australia</t>
  </si>
  <si>
    <t>Malaysia</t>
  </si>
  <si>
    <t>Trinidad &amp; Tobago</t>
  </si>
  <si>
    <t>AFRICAN HOCKEY FEDERATION (MEN)</t>
  </si>
  <si>
    <t>CF Ranking</t>
  </si>
  <si>
    <t>Total Pts</t>
  </si>
  <si>
    <t>ASIAN HOCKEY FEDERATION (MEN)</t>
  </si>
  <si>
    <t>OCEANIA HOCKEY FEDERATION (MEN)</t>
  </si>
  <si>
    <t>UKR</t>
  </si>
  <si>
    <t>SUI</t>
  </si>
  <si>
    <t>TUR</t>
  </si>
  <si>
    <t>PAN AMERICAN HOCKEY FEDERATION (MEN)</t>
  </si>
  <si>
    <t>USA</t>
  </si>
  <si>
    <t>Ranking Points - Continental Federation Championships (Men)</t>
  </si>
  <si>
    <t>Ranking</t>
  </si>
  <si>
    <t>Continental Federation Championships</t>
  </si>
  <si>
    <t>WC</t>
  </si>
  <si>
    <t>Total Pts Allocated</t>
  </si>
  <si>
    <t>% Pts</t>
  </si>
  <si>
    <t>Net Pts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</si>
  <si>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</si>
  <si>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</si>
  <si>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</si>
  <si>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</si>
  <si>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</si>
  <si>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</si>
  <si>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</si>
  <si>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</si>
  <si>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</si>
  <si>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</si>
  <si>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</si>
  <si>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</si>
  <si>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</si>
  <si>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</si>
  <si>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</si>
  <si>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</si>
  <si>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</si>
  <si>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</si>
  <si>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</si>
  <si>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</si>
  <si>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</si>
  <si>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</si>
  <si>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</si>
  <si>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</si>
  <si>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</si>
  <si>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</si>
  <si>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</si>
  <si>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</si>
  <si>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</si>
  <si>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</si>
  <si>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</si>
  <si>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</si>
  <si>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Belgium</t>
  </si>
  <si>
    <t>IRI</t>
  </si>
  <si>
    <t>MAS</t>
  </si>
  <si>
    <t>AUT</t>
  </si>
  <si>
    <t>RSA</t>
  </si>
  <si>
    <t>NED</t>
  </si>
  <si>
    <t>MEN</t>
  </si>
  <si>
    <t>Oman</t>
  </si>
  <si>
    <t>TTO</t>
  </si>
  <si>
    <t>BEL</t>
  </si>
  <si>
    <t>POL</t>
  </si>
  <si>
    <t>BAN</t>
  </si>
  <si>
    <t>IND</t>
  </si>
  <si>
    <t>PAK</t>
  </si>
  <si>
    <t>JPN</t>
  </si>
  <si>
    <t>OMA</t>
  </si>
  <si>
    <t>EGY</t>
  </si>
  <si>
    <t>KEN</t>
  </si>
  <si>
    <t>AUS</t>
  </si>
  <si>
    <t>NZL</t>
  </si>
  <si>
    <t>FIN</t>
  </si>
  <si>
    <t>Africa</t>
  </si>
  <si>
    <t>Asia</t>
  </si>
  <si>
    <t>Europe</t>
  </si>
  <si>
    <t>Oceania</t>
  </si>
  <si>
    <t>Pan America</t>
  </si>
  <si>
    <t>33rd</t>
  </si>
  <si>
    <t>34th</t>
  </si>
  <si>
    <t>35th</t>
  </si>
  <si>
    <t>36th</t>
  </si>
  <si>
    <t>Ranking Points - WC</t>
  </si>
  <si>
    <t>India</t>
  </si>
  <si>
    <t>Pakistan</t>
  </si>
  <si>
    <t>United States</t>
  </si>
  <si>
    <t>Egypt</t>
  </si>
  <si>
    <t>New Zealand</t>
  </si>
  <si>
    <t>Kenya</t>
  </si>
  <si>
    <t xml:space="preserve">   NOTE: The ranking points allocated to each country are to establish Continental Ranking ONLY. Separate points are then allocated to each Country based upon the weightings for each CF </t>
  </si>
  <si>
    <t>Ukraine</t>
  </si>
  <si>
    <t>Switzerland</t>
  </si>
  <si>
    <t>Finland</t>
  </si>
  <si>
    <t>Türkiye</t>
  </si>
  <si>
    <t>HKG</t>
  </si>
  <si>
    <t>RANKINGS - HOCKEY5s</t>
  </si>
  <si>
    <t>Current Update: Completion of the FIH Hockey5s World Cup 2024</t>
  </si>
  <si>
    <t>Next Ranking Update:  Completion of the next cycle of Continental Events</t>
  </si>
  <si>
    <t xml:space="preserve">  CONTINENTAL RANKINGS (MEN)                                                                                                                         February 2024</t>
  </si>
  <si>
    <t>Hockey5s Asia Cup</t>
  </si>
  <si>
    <t>KAZ</t>
  </si>
  <si>
    <t>INA</t>
  </si>
  <si>
    <t>AFG</t>
  </si>
  <si>
    <t>EUROHOCKEY (MEN)</t>
  </si>
  <si>
    <t>Hockey5s PanAmerican Cup</t>
  </si>
  <si>
    <t>JAM</t>
  </si>
  <si>
    <t>PAR</t>
  </si>
  <si>
    <t>GUA</t>
  </si>
  <si>
    <t>PUR</t>
  </si>
  <si>
    <t>PAN</t>
  </si>
  <si>
    <t>CRC</t>
  </si>
  <si>
    <t>FIJ</t>
  </si>
  <si>
    <t>SOL</t>
  </si>
  <si>
    <t>VAN</t>
  </si>
  <si>
    <t>PNG</t>
  </si>
  <si>
    <t>TGA</t>
  </si>
  <si>
    <t>Hockey5s Oceania Cup</t>
  </si>
  <si>
    <t>Hockey5s African Cup</t>
  </si>
  <si>
    <t>NIG</t>
  </si>
  <si>
    <t>ZAM</t>
  </si>
  <si>
    <t>EuroHockey5s Championships</t>
  </si>
  <si>
    <t>CRO</t>
  </si>
  <si>
    <t>CYP</t>
  </si>
  <si>
    <t>LUX</t>
  </si>
  <si>
    <t>SWE</t>
  </si>
  <si>
    <t>ARM</t>
  </si>
  <si>
    <t>2022 - 2023</t>
  </si>
  <si>
    <t>Nigeria</t>
  </si>
  <si>
    <t>Fiji</t>
  </si>
  <si>
    <t>Jamaica</t>
  </si>
  <si>
    <t>EH</t>
  </si>
  <si>
    <t>Croatia</t>
  </si>
  <si>
    <t>Cyprus</t>
  </si>
  <si>
    <t>Sweden</t>
  </si>
  <si>
    <t>Armenia</t>
  </si>
  <si>
    <t>Luxembourg</t>
  </si>
  <si>
    <t>AFR</t>
  </si>
  <si>
    <t>Zambia</t>
  </si>
  <si>
    <t>South Africa</t>
  </si>
  <si>
    <t>ASI</t>
  </si>
  <si>
    <t>Bangladesh</t>
  </si>
  <si>
    <t>Iran</t>
  </si>
  <si>
    <t>Kazakhstan</t>
  </si>
  <si>
    <t>Japan</t>
  </si>
  <si>
    <t>Indonesia</t>
  </si>
  <si>
    <t>Hong Kong</t>
  </si>
  <si>
    <t>Afghanistan</t>
  </si>
  <si>
    <t>OCE</t>
  </si>
  <si>
    <t>Solomon Islands</t>
  </si>
  <si>
    <t>Vanuatu</t>
  </si>
  <si>
    <t>Papua New Guinea</t>
  </si>
  <si>
    <t>Tonga</t>
  </si>
  <si>
    <t>PAHF</t>
  </si>
  <si>
    <t>Paraguay</t>
  </si>
  <si>
    <t>Guatemala</t>
  </si>
  <si>
    <t>Puerto Rico</t>
  </si>
  <si>
    <t>Panama</t>
  </si>
  <si>
    <t>Costa Rica</t>
  </si>
  <si>
    <t>APPLYING THE SAME WEITHING TO ALL CONTINENTS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</si>
</sst>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7"/>
      <color indexed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1"/>
      <color indexed="32"/>
      <name val="Arial"/>
      <family val="2"/>
    </font>
    <font>
      <b/>
      <i/>
      <sz val="9"/>
      <color rgb="FF0000FF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20"/>
      <color rgb="FF002060"/>
      <name val="Calibri"/>
      <family val="2"/>
      <scheme val="minor"/>
    </font>
    <font>
      <b/>
      <sz val="18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9" fontId="4" fillId="0" borderId="30" xfId="0" applyNumberFormat="1" applyFont="1" applyBorder="1" applyAlignment="1">
      <alignment horizontal="center"/>
    </xf>
    <xf numFmtId="9" fontId="4" fillId="0" borderId="9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4" fillId="0" borderId="9" xfId="0" applyNumberFormat="1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28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1" fillId="0" borderId="0" xfId="0" applyFont="1"/>
    <xf numFmtId="1" fontId="2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9" fontId="1" fillId="2" borderId="19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7" fillId="3" borderId="42" xfId="0" applyFont="1" applyFill="1" applyBorder="1" applyAlignment="1">
      <alignment horizontal="center"/>
    </xf>
    <xf numFmtId="9" fontId="7" fillId="3" borderId="19" xfId="0" applyNumberFormat="1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9" fontId="4" fillId="0" borderId="43" xfId="0" applyNumberFormat="1" applyFont="1" applyBorder="1" applyAlignment="1">
      <alignment horizontal="center"/>
    </xf>
    <xf numFmtId="9" fontId="4" fillId="0" borderId="44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2" fillId="0" borderId="0" xfId="0" applyFont="1"/>
    <xf numFmtId="2" fontId="4" fillId="0" borderId="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6" borderId="24" xfId="0" applyNumberFormat="1" applyFont="1" applyFill="1" applyBorder="1" applyAlignment="1">
      <alignment horizontal="center"/>
    </xf>
    <xf numFmtId="2" fontId="4" fillId="6" borderId="25" xfId="0" applyNumberFormat="1" applyFont="1" applyFill="1" applyBorder="1" applyAlignment="1">
      <alignment horizontal="center"/>
    </xf>
    <xf numFmtId="2" fontId="13" fillId="7" borderId="1" xfId="0" applyNumberFormat="1" applyFont="1" applyFill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 horizontal="left"/>
    </xf>
    <xf numFmtId="0" fontId="15" fillId="0" borderId="0" xfId="0" applyFont="1"/>
    <xf numFmtId="0" fontId="4" fillId="4" borderId="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13" fillId="7" borderId="20" xfId="0" applyNumberFormat="1" applyFont="1" applyFill="1" applyBorder="1" applyAlignment="1">
      <alignment horizontal="center"/>
    </xf>
    <xf numFmtId="2" fontId="4" fillId="6" borderId="6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6" borderId="1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" fontId="13" fillId="7" borderId="23" xfId="0" applyNumberFormat="1" applyFont="1" applyFill="1" applyBorder="1" applyAlignment="1">
      <alignment horizontal="center"/>
    </xf>
    <xf numFmtId="2" fontId="13" fillId="7" borderId="53" xfId="0" applyNumberFormat="1" applyFont="1" applyFill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2" fontId="4" fillId="6" borderId="27" xfId="0" applyNumberFormat="1" applyFont="1" applyFill="1" applyBorder="1" applyAlignment="1">
      <alignment horizontal="center"/>
    </xf>
    <xf numFmtId="2" fontId="13" fillId="7" borderId="8" xfId="0" applyNumberFormat="1" applyFont="1" applyFill="1" applyBorder="1" applyAlignment="1">
      <alignment horizontal="center"/>
    </xf>
    <xf numFmtId="2" fontId="13" fillId="7" borderId="13" xfId="0" applyNumberFormat="1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/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4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2" fillId="0" borderId="20" xfId="0" applyNumberFormat="1" applyFont="1" applyBorder="1"/>
    <xf numFmtId="2" fontId="2" fillId="0" borderId="23" xfId="0" applyNumberFormat="1" applyFont="1" applyBorder="1"/>
    <xf numFmtId="2" fontId="2" fillId="0" borderId="53" xfId="0" applyNumberFormat="1" applyFont="1" applyBorder="1"/>
    <xf numFmtId="2" fontId="4" fillId="0" borderId="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3" borderId="54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/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9" fontId="4" fillId="0" borderId="40" xfId="0" applyNumberFormat="1" applyFont="1" applyBorder="1" applyAlignment="1">
      <alignment horizontal="center"/>
    </xf>
    <xf numFmtId="9" fontId="4" fillId="0" borderId="39" xfId="0" applyNumberFormat="1" applyFont="1" applyBorder="1" applyAlignment="1">
      <alignment horizontal="center"/>
    </xf>
    <xf numFmtId="9" fontId="4" fillId="0" borderId="26" xfId="0" applyNumberFormat="1" applyFont="1" applyBorder="1" applyAlignment="1">
      <alignment horizontal="center"/>
    </xf>
    <xf numFmtId="0" fontId="4" fillId="3" borderId="56" xfId="0" applyFont="1" applyFill="1" applyBorder="1" applyAlignment="1">
      <alignment horizontal="center"/>
    </xf>
    <xf numFmtId="164" fontId="4" fillId="0" borderId="57" xfId="0" applyNumberFormat="1" applyFont="1" applyBorder="1" applyAlignment="1">
      <alignment horizontal="center"/>
    </xf>
    <xf numFmtId="164" fontId="4" fillId="0" borderId="58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8" borderId="49" xfId="0" applyFont="1" applyFill="1" applyBorder="1" applyAlignment="1">
      <alignment horizontal="center" vertical="center"/>
    </xf>
    <xf numFmtId="0" fontId="14" fillId="8" borderId="35" xfId="0" applyFont="1" applyFill="1" applyBorder="1" applyAlignment="1">
      <alignment horizontal="center" vertical="center"/>
    </xf>
    <xf numFmtId="0" fontId="14" fillId="8" borderId="36" xfId="0" applyFont="1" applyFill="1" applyBorder="1" applyAlignment="1">
      <alignment horizontal="center" vertical="center"/>
    </xf>
    <xf numFmtId="0" fontId="14" fillId="8" borderId="48" xfId="0" applyFont="1" applyFill="1" applyBorder="1" applyAlignment="1">
      <alignment horizontal="center" vertical="center"/>
    </xf>
    <xf numFmtId="0" fontId="14" fillId="8" borderId="46" xfId="0" applyFont="1" applyFill="1" applyBorder="1" applyAlignment="1">
      <alignment horizontal="center" vertical="center"/>
    </xf>
    <xf numFmtId="0" fontId="14" fillId="8" borderId="47" xfId="0" applyFont="1" applyFill="1" applyBorder="1" applyAlignment="1">
      <alignment horizontal="center" vertical="center"/>
    </xf>
    <xf numFmtId="0" fontId="0" fillId="10" borderId="48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21" fillId="15" borderId="49" xfId="0" applyFont="1" applyFill="1" applyBorder="1" applyAlignment="1">
      <alignment horizontal="center" vertical="center"/>
    </xf>
    <xf numFmtId="0" fontId="21" fillId="15" borderId="35" xfId="0" applyFont="1" applyFill="1" applyBorder="1" applyAlignment="1">
      <alignment horizontal="center" vertical="center"/>
    </xf>
    <xf numFmtId="0" fontId="21" fillId="15" borderId="36" xfId="0" applyFont="1" applyFill="1" applyBorder="1" applyAlignment="1">
      <alignment horizontal="center" vertical="center"/>
    </xf>
    <xf numFmtId="0" fontId="21" fillId="15" borderId="50" xfId="0" applyFont="1" applyFill="1" applyBorder="1" applyAlignment="1">
      <alignment horizontal="center" vertical="center"/>
    </xf>
    <xf numFmtId="0" fontId="21" fillId="15" borderId="0" xfId="0" applyFont="1" applyFill="1" applyAlignment="1">
      <alignment horizontal="center" vertical="center"/>
    </xf>
    <xf numFmtId="0" fontId="21" fillId="15" borderId="51" xfId="0" applyFont="1" applyFill="1" applyBorder="1" applyAlignment="1">
      <alignment horizontal="center" vertical="center"/>
    </xf>
    <xf numFmtId="0" fontId="21" fillId="15" borderId="48" xfId="0" applyFont="1" applyFill="1" applyBorder="1" applyAlignment="1">
      <alignment horizontal="center" vertical="center"/>
    </xf>
    <xf numFmtId="0" fontId="21" fillId="15" borderId="46" xfId="0" applyFont="1" applyFill="1" applyBorder="1" applyAlignment="1">
      <alignment horizontal="center" vertical="center"/>
    </xf>
    <xf numFmtId="0" fontId="21" fillId="15" borderId="47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35" xfId="0" applyFont="1" applyFill="1" applyBorder="1" applyAlignment="1">
      <alignment horizontal="center" vertical="center"/>
    </xf>
    <xf numFmtId="0" fontId="14" fillId="9" borderId="36" xfId="0" applyFont="1" applyFill="1" applyBorder="1" applyAlignment="1">
      <alignment horizontal="center" vertical="center"/>
    </xf>
    <xf numFmtId="0" fontId="14" fillId="9" borderId="48" xfId="0" applyFont="1" applyFill="1" applyBorder="1" applyAlignment="1">
      <alignment horizontal="center" vertical="center"/>
    </xf>
    <xf numFmtId="0" fontId="14" fillId="9" borderId="46" xfId="0" applyFont="1" applyFill="1" applyBorder="1" applyAlignment="1">
      <alignment horizontal="center" vertical="center"/>
    </xf>
    <xf numFmtId="0" fontId="14" fillId="9" borderId="4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18" fillId="12" borderId="49" xfId="0" applyFont="1" applyFill="1" applyBorder="1" applyAlignment="1">
      <alignment horizontal="center" vertical="center"/>
    </xf>
    <xf numFmtId="0" fontId="18" fillId="12" borderId="35" xfId="0" applyFont="1" applyFill="1" applyBorder="1" applyAlignment="1">
      <alignment horizontal="center" vertical="center"/>
    </xf>
    <xf numFmtId="0" fontId="18" fillId="12" borderId="36" xfId="0" applyFont="1" applyFill="1" applyBorder="1" applyAlignment="1">
      <alignment horizontal="center" vertical="center"/>
    </xf>
    <xf numFmtId="0" fontId="18" fillId="12" borderId="48" xfId="0" applyFont="1" applyFill="1" applyBorder="1" applyAlignment="1">
      <alignment horizontal="center" vertical="center"/>
    </xf>
    <xf numFmtId="0" fontId="18" fillId="12" borderId="46" xfId="0" applyFont="1" applyFill="1" applyBorder="1" applyAlignment="1">
      <alignment horizontal="center" vertical="center"/>
    </xf>
    <xf numFmtId="0" fontId="18" fillId="12" borderId="4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9" fillId="14" borderId="49" xfId="0" applyFont="1" applyFill="1" applyBorder="1" applyAlignment="1">
      <alignment horizontal="center" vertical="center" wrapText="1"/>
    </xf>
    <xf numFmtId="0" fontId="19" fillId="14" borderId="35" xfId="0" applyFont="1" applyFill="1" applyBorder="1" applyAlignment="1">
      <alignment horizontal="center" vertical="center" wrapText="1"/>
    </xf>
    <xf numFmtId="0" fontId="19" fillId="14" borderId="36" xfId="0" applyFont="1" applyFill="1" applyBorder="1" applyAlignment="1">
      <alignment horizontal="center" vertical="center" wrapText="1"/>
    </xf>
    <xf numFmtId="0" fontId="19" fillId="14" borderId="50" xfId="0" applyFont="1" applyFill="1" applyBorder="1" applyAlignment="1">
      <alignment horizontal="center" vertical="center" wrapText="1"/>
    </xf>
    <xf numFmtId="0" fontId="19" fillId="14" borderId="0" xfId="0" applyFont="1" applyFill="1" applyAlignment="1">
      <alignment horizontal="center" vertical="center" wrapText="1"/>
    </xf>
    <xf numFmtId="0" fontId="19" fillId="14" borderId="51" xfId="0" applyFont="1" applyFill="1" applyBorder="1" applyAlignment="1">
      <alignment horizontal="center" vertical="center" wrapText="1"/>
    </xf>
    <xf numFmtId="0" fontId="19" fillId="14" borderId="48" xfId="0" applyFont="1" applyFill="1" applyBorder="1" applyAlignment="1">
      <alignment horizontal="center" vertical="center" wrapText="1"/>
    </xf>
    <xf numFmtId="0" fontId="19" fillId="14" borderId="46" xfId="0" applyFont="1" applyFill="1" applyBorder="1" applyAlignment="1">
      <alignment horizontal="center" vertical="center" wrapText="1"/>
    </xf>
    <xf numFmtId="0" fontId="19" fillId="14" borderId="4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18" fillId="13" borderId="32" xfId="0" applyFont="1" applyFill="1" applyBorder="1" applyAlignment="1">
      <alignment horizontal="center"/>
    </xf>
    <xf numFmtId="0" fontId="18" fillId="13" borderId="33" xfId="0" applyFont="1" applyFill="1" applyBorder="1" applyAlignment="1">
      <alignment horizontal="center"/>
    </xf>
    <xf numFmtId="0" fontId="18" fillId="13" borderId="3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6" fillId="11" borderId="0" xfId="0" applyFont="1" applyFill="1" applyAlignment="1">
      <alignment horizontal="center" vertical="center"/>
    </xf>
    <xf numFmtId="0" fontId="17" fillId="11" borderId="4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547687</xdr:colOff>
      <xdr:row>0</xdr:row>
      <xdr:rowOff>80963</xdr:rowOff>
    </xdr:from>
    <xdr:to>
      <xdr:col>2</xdr:col>
      <xdr:colOff>334962</xdr:colOff>
      <xdr:row>2</xdr:row>
      <xdr:rowOff>220426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547456-5BFD-428A-9D69-7E095D32D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" y="80963"/>
          <a:ext cx="914400" cy="5236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2</xdr:col>
      <xdr:colOff>0</xdr:colOff>
      <xdr:row>3</xdr:row>
      <xdr:rowOff>52150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14300"/>
          <a:ext cx="981075" cy="518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377407</xdr:colOff>
      <xdr:row>1</xdr:row>
      <xdr:rowOff>89860</xdr:rowOff>
    </xdr:from>
    <xdr:to>
      <xdr:col>7</xdr:col>
      <xdr:colOff>338639</xdr:colOff>
      <xdr:row>3</xdr:row>
      <xdr:rowOff>127961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567" y="278563"/>
          <a:ext cx="796916" cy="41550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D8AC2-F983-4088-93C4-A66FC033639C}">
  <dimension ref="A1:AE62"/>
  <sheetViews>
    <sheetView topLeftCell="A29" zoomScale="106" zoomScaleNormal="106" workbookViewId="0">
      <selection activeCell="Q45" sqref="Q45"/>
    </sheetView>
  </sheetViews>
  <sheetFormatPr defaultRowHeight="15" x14ac:dyDescent="0.25"/>
  <cols>
    <col min="1" max="1" width="6" customWidth="1"/>
    <col min="2" max="2" width="16.85546875" customWidth="1"/>
    <col min="3" max="3" width="5.140625" customWidth="1"/>
    <col min="4" max="4" width="4.42578125" customWidth="1"/>
    <col min="5" max="6" width="6.5703125" bestFit="1" customWidth="1"/>
    <col min="7" max="7" width="5.140625" customWidth="1"/>
    <col min="8" max="8" width="4.140625" customWidth="1"/>
    <col min="9" max="9" width="5.7109375" bestFit="1" customWidth="1"/>
    <col min="10" max="10" width="7.140625" customWidth="1"/>
  </cols>
  <sheetData>
    <row r="1" spans="1:31" ht="15" customHeight="1" x14ac:dyDescent="0.25">
      <c r="A1" s="166" t="s">
        <v>106</v>
      </c>
      <c r="B1" s="167"/>
      <c r="C1" s="167"/>
      <c r="D1" s="167"/>
      <c r="E1" s="167"/>
      <c r="F1" s="167"/>
      <c r="G1" s="167"/>
      <c r="H1" s="167"/>
      <c r="I1" s="167"/>
      <c r="J1" s="168"/>
    </row>
    <row r="2" spans="1:31" ht="15" customHeight="1" x14ac:dyDescent="0.25">
      <c r="A2" s="169"/>
      <c r="B2" s="170"/>
      <c r="C2" s="170"/>
      <c r="D2" s="170"/>
      <c r="E2" s="170"/>
      <c r="F2" s="170"/>
      <c r="G2" s="170"/>
      <c r="H2" s="170"/>
      <c r="I2" s="170"/>
      <c r="J2" s="171"/>
    </row>
    <row r="3" spans="1:31" ht="24.75" customHeight="1" thickBot="1" x14ac:dyDescent="0.3">
      <c r="A3" s="172"/>
      <c r="B3" s="173"/>
      <c r="C3" s="173"/>
      <c r="D3" s="173"/>
      <c r="E3" s="173"/>
      <c r="F3" s="173"/>
      <c r="G3" s="173"/>
      <c r="H3" s="173"/>
      <c r="I3" s="173"/>
      <c r="J3" s="174"/>
    </row>
    <row r="4" spans="1:31" ht="15" customHeight="1" x14ac:dyDescent="0.25">
      <c r="A4" s="157" t="s">
        <v>69</v>
      </c>
      <c r="B4" s="158"/>
      <c r="C4" s="158"/>
      <c r="D4" s="158"/>
      <c r="E4" s="158"/>
      <c r="F4" s="158"/>
      <c r="G4" s="158"/>
      <c r="H4" s="158"/>
      <c r="I4" s="158"/>
      <c r="J4" s="159"/>
    </row>
    <row r="5" spans="1:31" ht="15" customHeight="1" x14ac:dyDescent="0.25">
      <c r="A5" s="160"/>
      <c r="B5" s="161"/>
      <c r="C5" s="161"/>
      <c r="D5" s="161"/>
      <c r="E5" s="161"/>
      <c r="F5" s="161"/>
      <c r="G5" s="161"/>
      <c r="H5" s="161"/>
      <c r="I5" s="161"/>
      <c r="J5" s="162"/>
    </row>
    <row r="6" spans="1:31" ht="15" customHeight="1" x14ac:dyDescent="0.25">
      <c r="A6" s="160"/>
      <c r="B6" s="161"/>
      <c r="C6" s="161"/>
      <c r="D6" s="161"/>
      <c r="E6" s="161"/>
      <c r="F6" s="161"/>
      <c r="G6" s="161"/>
      <c r="H6" s="161"/>
      <c r="I6" s="161"/>
      <c r="J6" s="162"/>
    </row>
    <row r="7" spans="1:31" ht="9.75" customHeight="1" thickBot="1" x14ac:dyDescent="0.3">
      <c r="A7" s="163"/>
      <c r="B7" s="164"/>
      <c r="C7" s="164"/>
      <c r="D7" s="164"/>
      <c r="E7" s="164"/>
      <c r="F7" s="164"/>
      <c r="G7" s="164"/>
      <c r="H7" s="164"/>
      <c r="I7" s="164"/>
      <c r="J7" s="165"/>
      <c r="K7" s="36"/>
      <c r="M7" s="38"/>
      <c r="N7" s="38"/>
      <c r="O7" s="38"/>
      <c r="P7" s="38"/>
      <c r="Q7" s="38"/>
      <c r="S7" s="38"/>
      <c r="T7" s="38"/>
      <c r="U7" s="38"/>
      <c r="V7" s="38"/>
      <c r="W7" s="38"/>
      <c r="X7" s="36"/>
      <c r="Y7" s="36"/>
      <c r="Z7" s="36"/>
      <c r="AA7" s="36"/>
      <c r="AB7" s="36"/>
      <c r="AC7" s="36"/>
      <c r="AD7" s="36"/>
      <c r="AE7" s="36"/>
    </row>
    <row r="8" spans="1:31" ht="11.25" customHeight="1" x14ac:dyDescent="0.25">
      <c r="A8" s="186" t="s">
        <v>107</v>
      </c>
      <c r="B8" s="187"/>
      <c r="C8" s="187"/>
      <c r="D8" s="187"/>
      <c r="E8" s="187"/>
      <c r="F8" s="187"/>
      <c r="G8" s="187"/>
      <c r="H8" s="187"/>
      <c r="I8" s="187"/>
      <c r="J8" s="188"/>
      <c r="K8" s="36"/>
      <c r="Q8" s="38"/>
      <c r="R8" s="38"/>
      <c r="S8" s="38"/>
      <c r="T8" s="38"/>
      <c r="U8" s="38"/>
      <c r="V8" s="38"/>
      <c r="W8" s="38"/>
      <c r="X8" s="36"/>
      <c r="Y8" s="36"/>
      <c r="Z8" s="36"/>
      <c r="AA8" s="36"/>
      <c r="AB8" s="36"/>
      <c r="AC8" s="36"/>
      <c r="AD8" s="36"/>
      <c r="AE8" s="36"/>
    </row>
    <row r="9" spans="1:31" ht="10.5" customHeight="1" thickBot="1" x14ac:dyDescent="0.3">
      <c r="A9" s="189"/>
      <c r="B9" s="190"/>
      <c r="C9" s="190"/>
      <c r="D9" s="190"/>
      <c r="E9" s="190"/>
      <c r="F9" s="190"/>
      <c r="G9" s="190"/>
      <c r="H9" s="190"/>
      <c r="I9" s="190"/>
      <c r="J9" s="191"/>
      <c r="K9" s="36"/>
      <c r="M9" s="38"/>
      <c r="N9" s="38"/>
      <c r="O9" s="38"/>
      <c r="P9" s="38"/>
      <c r="Q9" s="38"/>
      <c r="S9" s="38"/>
      <c r="T9" s="38"/>
      <c r="U9" s="38"/>
      <c r="V9" s="38"/>
      <c r="W9" s="38"/>
      <c r="X9" s="36"/>
      <c r="Y9" s="36"/>
      <c r="Z9" s="36"/>
      <c r="AA9" s="36"/>
      <c r="AB9" s="36"/>
      <c r="AC9" s="36"/>
      <c r="AD9" s="36"/>
      <c r="AE9" s="36"/>
    </row>
    <row r="10" spans="1:31" ht="11.25" customHeight="1" x14ac:dyDescent="0.25">
      <c r="A10" s="148" t="s">
        <v>108</v>
      </c>
      <c r="B10" s="149"/>
      <c r="C10" s="149"/>
      <c r="D10" s="149"/>
      <c r="E10" s="149"/>
      <c r="F10" s="149"/>
      <c r="G10" s="149"/>
      <c r="H10" s="149"/>
      <c r="I10" s="149"/>
      <c r="J10" s="150"/>
      <c r="K10" s="36"/>
      <c r="L10" s="38"/>
      <c r="M10" s="38"/>
      <c r="N10" s="38"/>
      <c r="O10" s="38"/>
      <c r="P10" s="38"/>
      <c r="Q10" s="38"/>
      <c r="S10" s="38"/>
      <c r="T10" s="38"/>
      <c r="U10" s="38"/>
      <c r="V10" s="38"/>
      <c r="W10" s="38"/>
      <c r="X10" s="36"/>
      <c r="Y10" s="36"/>
      <c r="Z10" s="36"/>
      <c r="AA10" s="36"/>
      <c r="AB10" s="36"/>
      <c r="AC10" s="36"/>
      <c r="AD10" s="36"/>
      <c r="AE10" s="36"/>
    </row>
    <row r="11" spans="1:31" ht="11.25" customHeight="1" thickBot="1" x14ac:dyDescent="0.3">
      <c r="A11" s="151"/>
      <c r="B11" s="152"/>
      <c r="C11" s="152"/>
      <c r="D11" s="152"/>
      <c r="E11" s="152"/>
      <c r="F11" s="152"/>
      <c r="G11" s="152"/>
      <c r="H11" s="152"/>
      <c r="I11" s="152"/>
      <c r="J11" s="153"/>
      <c r="K11" s="36"/>
      <c r="L11" s="38"/>
      <c r="M11" s="38"/>
      <c r="N11" s="38"/>
      <c r="O11" s="38"/>
      <c r="P11" s="38"/>
      <c r="Q11" s="38"/>
      <c r="S11" s="38"/>
      <c r="T11" s="38"/>
      <c r="U11" s="38"/>
      <c r="V11" s="38"/>
      <c r="W11" s="38"/>
      <c r="X11" s="36"/>
      <c r="Y11" s="36"/>
      <c r="Z11" s="36"/>
      <c r="AA11" s="36"/>
      <c r="AB11" s="36"/>
      <c r="AC11" s="36"/>
      <c r="AD11" s="36"/>
      <c r="AE11" s="36"/>
    </row>
    <row r="12" spans="1:31" ht="10.5" customHeight="1" thickBot="1" x14ac:dyDescent="0.3">
      <c r="A12" s="154"/>
      <c r="B12" s="155"/>
      <c r="C12" s="155"/>
      <c r="D12" s="155"/>
      <c r="E12" s="155"/>
      <c r="F12" s="155"/>
      <c r="G12" s="155"/>
      <c r="H12" s="155"/>
      <c r="I12" s="155"/>
      <c r="J12" s="156"/>
    </row>
    <row r="13" spans="1:31" x14ac:dyDescent="0.25">
      <c r="A13" s="175" t="s">
        <v>0</v>
      </c>
      <c r="B13" s="178" t="s">
        <v>1</v>
      </c>
      <c r="C13" s="181" t="s">
        <v>2</v>
      </c>
      <c r="D13" s="184">
        <v>2024</v>
      </c>
      <c r="E13" s="185"/>
      <c r="F13" s="178"/>
      <c r="G13" s="192" t="s">
        <v>137</v>
      </c>
      <c r="H13" s="193"/>
      <c r="I13" s="194"/>
      <c r="J13" s="195" t="s">
        <v>3</v>
      </c>
    </row>
    <row r="14" spans="1:31" ht="13.5" customHeight="1" x14ac:dyDescent="0.25">
      <c r="A14" s="176"/>
      <c r="B14" s="179"/>
      <c r="C14" s="182"/>
      <c r="D14" s="197" t="s">
        <v>4</v>
      </c>
      <c r="E14" s="198"/>
      <c r="F14" s="179"/>
      <c r="G14" s="199" t="s">
        <v>5</v>
      </c>
      <c r="H14" s="200"/>
      <c r="I14" s="201"/>
      <c r="J14" s="196"/>
    </row>
    <row r="15" spans="1:31" ht="13.5" customHeight="1" thickBot="1" x14ac:dyDescent="0.3">
      <c r="A15" s="177"/>
      <c r="B15" s="180"/>
      <c r="C15" s="183"/>
      <c r="D15" s="45" t="s">
        <v>6</v>
      </c>
      <c r="E15" s="46" t="s">
        <v>7</v>
      </c>
      <c r="F15" s="47">
        <v>1</v>
      </c>
      <c r="G15" s="45" t="s">
        <v>2</v>
      </c>
      <c r="H15" s="46" t="s">
        <v>6</v>
      </c>
      <c r="I15" s="47" t="s">
        <v>7</v>
      </c>
      <c r="J15" s="196"/>
    </row>
    <row r="16" spans="1:31" ht="13.5" customHeight="1" x14ac:dyDescent="0.25">
      <c r="A16" s="80">
        <v>1</v>
      </c>
      <c r="B16" s="111" t="s">
        <v>10</v>
      </c>
      <c r="C16" s="91" t="s">
        <v>141</v>
      </c>
      <c r="D16" s="116">
        <v>1</v>
      </c>
      <c r="E16" s="68">
        <v>1000</v>
      </c>
      <c r="F16" s="119">
        <f>E16*100/100</f>
        <v>1000</v>
      </c>
      <c r="G16" s="83" t="s">
        <v>141</v>
      </c>
      <c r="H16" s="2">
        <v>1</v>
      </c>
      <c r="I16" s="127">
        <v>750</v>
      </c>
      <c r="J16" s="124">
        <f>F16+I16</f>
        <v>1750</v>
      </c>
    </row>
    <row r="17" spans="1:10" ht="13.5" customHeight="1" x14ac:dyDescent="0.25">
      <c r="A17" s="81">
        <v>2</v>
      </c>
      <c r="B17" s="112" t="s">
        <v>12</v>
      </c>
      <c r="C17" s="92" t="s">
        <v>150</v>
      </c>
      <c r="D17" s="105">
        <v>2</v>
      </c>
      <c r="E17" s="69">
        <v>800</v>
      </c>
      <c r="F17" s="120">
        <f t="shared" ref="F17" si="0">E17*100/100</f>
        <v>800</v>
      </c>
      <c r="G17" s="79" t="s">
        <v>150</v>
      </c>
      <c r="H17" s="6">
        <v>4</v>
      </c>
      <c r="I17" s="128">
        <v>600</v>
      </c>
      <c r="J17" s="125">
        <f t="shared" ref="J17:J59" si="1">F17+I17</f>
        <v>1400</v>
      </c>
    </row>
    <row r="18" spans="1:10" ht="13.5" customHeight="1" x14ac:dyDescent="0.25">
      <c r="A18" s="81">
        <v>2</v>
      </c>
      <c r="B18" s="113" t="s">
        <v>70</v>
      </c>
      <c r="C18" s="92" t="s">
        <v>150</v>
      </c>
      <c r="D18" s="117">
        <v>3</v>
      </c>
      <c r="E18" s="70">
        <v>750</v>
      </c>
      <c r="F18" s="120">
        <f t="shared" ref="F18:F26" si="2">E18*100/100</f>
        <v>750</v>
      </c>
      <c r="G18" s="79" t="s">
        <v>150</v>
      </c>
      <c r="H18" s="4">
        <v>3</v>
      </c>
      <c r="I18" s="128">
        <v>650</v>
      </c>
      <c r="J18" s="125">
        <f t="shared" si="1"/>
        <v>1400</v>
      </c>
    </row>
    <row r="19" spans="1:10" ht="13.5" customHeight="1" x14ac:dyDescent="0.25">
      <c r="A19" s="81">
        <v>4</v>
      </c>
      <c r="B19" s="112" t="s">
        <v>94</v>
      </c>
      <c r="C19" s="92" t="s">
        <v>150</v>
      </c>
      <c r="D19" s="117">
        <v>5</v>
      </c>
      <c r="E19" s="70">
        <v>650</v>
      </c>
      <c r="F19" s="120">
        <f t="shared" si="2"/>
        <v>650</v>
      </c>
      <c r="G19" s="79" t="s">
        <v>150</v>
      </c>
      <c r="H19" s="4">
        <v>1</v>
      </c>
      <c r="I19" s="128">
        <v>750</v>
      </c>
      <c r="J19" s="125">
        <f t="shared" si="1"/>
        <v>1400</v>
      </c>
    </row>
    <row r="20" spans="1:10" ht="13.5" customHeight="1" x14ac:dyDescent="0.25">
      <c r="A20" s="81">
        <v>5</v>
      </c>
      <c r="B20" s="112" t="s">
        <v>8</v>
      </c>
      <c r="C20" s="92" t="s">
        <v>141</v>
      </c>
      <c r="D20" s="117">
        <v>4</v>
      </c>
      <c r="E20" s="70">
        <v>700</v>
      </c>
      <c r="F20" s="120">
        <f t="shared" si="2"/>
        <v>700</v>
      </c>
      <c r="G20" s="79" t="s">
        <v>141</v>
      </c>
      <c r="H20" s="4">
        <v>3</v>
      </c>
      <c r="I20" s="128">
        <v>650</v>
      </c>
      <c r="J20" s="125">
        <f t="shared" si="1"/>
        <v>1350</v>
      </c>
    </row>
    <row r="21" spans="1:10" ht="13.5" customHeight="1" x14ac:dyDescent="0.25">
      <c r="A21" s="81">
        <v>5</v>
      </c>
      <c r="B21" s="112" t="s">
        <v>97</v>
      </c>
      <c r="C21" s="92" t="s">
        <v>147</v>
      </c>
      <c r="D21" s="117">
        <v>6</v>
      </c>
      <c r="E21" s="70">
        <v>600</v>
      </c>
      <c r="F21" s="120">
        <f t="shared" si="2"/>
        <v>600</v>
      </c>
      <c r="G21" s="79" t="s">
        <v>147</v>
      </c>
      <c r="H21" s="4">
        <v>1</v>
      </c>
      <c r="I21" s="128">
        <v>750</v>
      </c>
      <c r="J21" s="125">
        <f t="shared" si="1"/>
        <v>1350</v>
      </c>
    </row>
    <row r="22" spans="1:10" ht="13.5" customHeight="1" x14ac:dyDescent="0.25">
      <c r="A22" s="81">
        <v>7</v>
      </c>
      <c r="B22" s="113" t="s">
        <v>13</v>
      </c>
      <c r="C22" s="92" t="s">
        <v>163</v>
      </c>
      <c r="D22" s="30">
        <v>8</v>
      </c>
      <c r="E22" s="70">
        <v>500</v>
      </c>
      <c r="F22" s="120">
        <f t="shared" ref="F22:F24" si="3">E22*100/100</f>
        <v>500</v>
      </c>
      <c r="G22" s="79" t="s">
        <v>163</v>
      </c>
      <c r="H22" s="4">
        <v>2</v>
      </c>
      <c r="I22" s="128">
        <v>700</v>
      </c>
      <c r="J22" s="125">
        <f t="shared" si="1"/>
        <v>1200</v>
      </c>
    </row>
    <row r="23" spans="1:10" ht="13.5" customHeight="1" x14ac:dyDescent="0.25">
      <c r="A23" s="81">
        <v>7</v>
      </c>
      <c r="B23" s="112" t="s">
        <v>99</v>
      </c>
      <c r="C23" s="92" t="s">
        <v>147</v>
      </c>
      <c r="D23" s="117">
        <v>7</v>
      </c>
      <c r="E23" s="70">
        <v>550</v>
      </c>
      <c r="F23" s="120">
        <f t="shared" si="3"/>
        <v>550</v>
      </c>
      <c r="G23" s="79" t="s">
        <v>147</v>
      </c>
      <c r="H23" s="4">
        <v>3</v>
      </c>
      <c r="I23" s="128">
        <v>650</v>
      </c>
      <c r="J23" s="125">
        <f t="shared" ref="J23:J24" si="4">F23+I23</f>
        <v>1200</v>
      </c>
    </row>
    <row r="24" spans="1:10" ht="13.5" customHeight="1" x14ac:dyDescent="0.25">
      <c r="A24" s="81">
        <v>9</v>
      </c>
      <c r="B24" s="112" t="s">
        <v>95</v>
      </c>
      <c r="C24" s="84" t="s">
        <v>150</v>
      </c>
      <c r="D24" s="105">
        <v>9</v>
      </c>
      <c r="E24" s="70">
        <v>450</v>
      </c>
      <c r="F24" s="120">
        <f t="shared" si="3"/>
        <v>450</v>
      </c>
      <c r="G24" s="82" t="s">
        <v>150</v>
      </c>
      <c r="H24" s="48">
        <v>2</v>
      </c>
      <c r="I24" s="128">
        <v>700</v>
      </c>
      <c r="J24" s="125">
        <f t="shared" si="4"/>
        <v>1150</v>
      </c>
    </row>
    <row r="25" spans="1:10" ht="13.5" customHeight="1" x14ac:dyDescent="0.25">
      <c r="A25" s="81">
        <v>10</v>
      </c>
      <c r="B25" s="112" t="s">
        <v>11</v>
      </c>
      <c r="C25" s="84" t="s">
        <v>158</v>
      </c>
      <c r="D25" s="105">
        <v>11</v>
      </c>
      <c r="E25" s="70">
        <v>350</v>
      </c>
      <c r="F25" s="120">
        <f t="shared" si="2"/>
        <v>350</v>
      </c>
      <c r="G25" s="82" t="s">
        <v>158</v>
      </c>
      <c r="H25" s="48">
        <v>1</v>
      </c>
      <c r="I25" s="129">
        <v>750</v>
      </c>
      <c r="J25" s="125">
        <f t="shared" ref="J25:J26" si="5">F25+I25</f>
        <v>1100</v>
      </c>
    </row>
    <row r="26" spans="1:10" ht="13.5" customHeight="1" x14ac:dyDescent="0.25">
      <c r="A26" s="81">
        <v>11</v>
      </c>
      <c r="B26" s="112" t="s">
        <v>96</v>
      </c>
      <c r="C26" s="84" t="s">
        <v>163</v>
      </c>
      <c r="D26" s="105">
        <v>13</v>
      </c>
      <c r="E26" s="70">
        <v>275</v>
      </c>
      <c r="F26" s="120">
        <f t="shared" si="2"/>
        <v>275</v>
      </c>
      <c r="G26" s="82" t="s">
        <v>163</v>
      </c>
      <c r="H26" s="48">
        <v>1</v>
      </c>
      <c r="I26" s="128">
        <v>750</v>
      </c>
      <c r="J26" s="125">
        <f t="shared" si="5"/>
        <v>1025</v>
      </c>
    </row>
    <row r="27" spans="1:10" ht="13.5" customHeight="1" x14ac:dyDescent="0.25">
      <c r="A27" s="81">
        <v>12</v>
      </c>
      <c r="B27" s="112" t="s">
        <v>102</v>
      </c>
      <c r="C27" s="92" t="s">
        <v>141</v>
      </c>
      <c r="D27" s="117">
        <v>10</v>
      </c>
      <c r="E27" s="70">
        <v>400</v>
      </c>
      <c r="F27" s="120">
        <f t="shared" ref="F27:F31" si="6">E27*100/100</f>
        <v>400</v>
      </c>
      <c r="G27" s="79" t="s">
        <v>141</v>
      </c>
      <c r="H27" s="4">
        <v>4</v>
      </c>
      <c r="I27" s="128">
        <v>600</v>
      </c>
      <c r="J27" s="125">
        <f t="shared" ref="J27:J31" si="7">F27+I27</f>
        <v>1000</v>
      </c>
    </row>
    <row r="28" spans="1:10" ht="13.5" customHeight="1" x14ac:dyDescent="0.25">
      <c r="A28" s="81">
        <v>12</v>
      </c>
      <c r="B28" s="112" t="s">
        <v>98</v>
      </c>
      <c r="C28" s="84" t="s">
        <v>158</v>
      </c>
      <c r="D28" s="105">
        <v>12</v>
      </c>
      <c r="E28" s="70">
        <v>300</v>
      </c>
      <c r="F28" s="120">
        <f t="shared" si="6"/>
        <v>300</v>
      </c>
      <c r="G28" s="82" t="s">
        <v>158</v>
      </c>
      <c r="H28" s="48">
        <v>2</v>
      </c>
      <c r="I28" s="129">
        <v>700</v>
      </c>
      <c r="J28" s="125">
        <f t="shared" si="7"/>
        <v>1000</v>
      </c>
    </row>
    <row r="29" spans="1:10" ht="13.5" customHeight="1" x14ac:dyDescent="0.25">
      <c r="A29" s="81">
        <v>14</v>
      </c>
      <c r="B29" s="112" t="s">
        <v>138</v>
      </c>
      <c r="C29" s="84" t="s">
        <v>147</v>
      </c>
      <c r="D29" s="118">
        <v>14</v>
      </c>
      <c r="E29" s="70">
        <v>250</v>
      </c>
      <c r="F29" s="120">
        <f t="shared" si="6"/>
        <v>250</v>
      </c>
      <c r="G29" s="82" t="s">
        <v>147</v>
      </c>
      <c r="H29" s="48">
        <v>2</v>
      </c>
      <c r="I29" s="129">
        <v>700</v>
      </c>
      <c r="J29" s="125">
        <f t="shared" si="7"/>
        <v>950</v>
      </c>
    </row>
    <row r="30" spans="1:10" ht="13.5" customHeight="1" x14ac:dyDescent="0.25">
      <c r="A30" s="81">
        <v>15</v>
      </c>
      <c r="B30" s="114" t="s">
        <v>139</v>
      </c>
      <c r="C30" s="84" t="s">
        <v>158</v>
      </c>
      <c r="D30" s="118">
        <v>15</v>
      </c>
      <c r="E30" s="70">
        <v>225</v>
      </c>
      <c r="F30" s="120">
        <f t="shared" si="6"/>
        <v>225</v>
      </c>
      <c r="G30" s="82" t="s">
        <v>158</v>
      </c>
      <c r="H30" s="48">
        <v>3</v>
      </c>
      <c r="I30" s="128">
        <v>650</v>
      </c>
      <c r="J30" s="125">
        <f t="shared" si="7"/>
        <v>875</v>
      </c>
    </row>
    <row r="31" spans="1:10" ht="13.5" customHeight="1" x14ac:dyDescent="0.25">
      <c r="A31" s="81">
        <v>16</v>
      </c>
      <c r="B31" s="112" t="s">
        <v>140</v>
      </c>
      <c r="C31" s="84" t="s">
        <v>163</v>
      </c>
      <c r="D31" s="105">
        <v>16</v>
      </c>
      <c r="E31" s="70">
        <v>200</v>
      </c>
      <c r="F31" s="120">
        <f t="shared" si="6"/>
        <v>200</v>
      </c>
      <c r="G31" s="82" t="s">
        <v>163</v>
      </c>
      <c r="H31" s="48">
        <v>3</v>
      </c>
      <c r="I31" s="128">
        <v>650</v>
      </c>
      <c r="J31" s="125">
        <f t="shared" si="7"/>
        <v>850</v>
      </c>
    </row>
    <row r="32" spans="1:10" ht="13.5" customHeight="1" x14ac:dyDescent="0.25">
      <c r="A32" s="81">
        <v>17</v>
      </c>
      <c r="B32" s="114" t="s">
        <v>63</v>
      </c>
      <c r="C32" s="84" t="s">
        <v>141</v>
      </c>
      <c r="D32" s="109"/>
      <c r="E32" s="49"/>
      <c r="F32" s="121"/>
      <c r="G32" s="79" t="s">
        <v>141</v>
      </c>
      <c r="H32" s="48">
        <v>2</v>
      </c>
      <c r="I32" s="128">
        <v>700</v>
      </c>
      <c r="J32" s="125">
        <f t="shared" ref="J32:J35" si="8">F32+I32</f>
        <v>700</v>
      </c>
    </row>
    <row r="33" spans="1:10" ht="13.5" customHeight="1" x14ac:dyDescent="0.25">
      <c r="A33" s="81">
        <v>18</v>
      </c>
      <c r="B33" s="114" t="s">
        <v>164</v>
      </c>
      <c r="C33" s="84" t="s">
        <v>163</v>
      </c>
      <c r="D33" s="109"/>
      <c r="E33" s="49"/>
      <c r="F33" s="121"/>
      <c r="G33" s="82" t="s">
        <v>163</v>
      </c>
      <c r="H33" s="48">
        <v>4</v>
      </c>
      <c r="I33" s="128">
        <v>600</v>
      </c>
      <c r="J33" s="125">
        <f t="shared" si="8"/>
        <v>600</v>
      </c>
    </row>
    <row r="34" spans="1:10" ht="13.5" customHeight="1" x14ac:dyDescent="0.25">
      <c r="A34" s="81">
        <v>18</v>
      </c>
      <c r="B34" s="114" t="s">
        <v>148</v>
      </c>
      <c r="C34" s="84" t="s">
        <v>147</v>
      </c>
      <c r="D34" s="109"/>
      <c r="E34" s="49"/>
      <c r="F34" s="122"/>
      <c r="G34" s="82" t="s">
        <v>147</v>
      </c>
      <c r="H34" s="48">
        <v>4</v>
      </c>
      <c r="I34" s="128">
        <v>600</v>
      </c>
      <c r="J34" s="125">
        <f t="shared" si="8"/>
        <v>600</v>
      </c>
    </row>
    <row r="35" spans="1:10" ht="13.5" customHeight="1" x14ac:dyDescent="0.25">
      <c r="A35" s="81">
        <v>18</v>
      </c>
      <c r="B35" s="114" t="s">
        <v>159</v>
      </c>
      <c r="C35" s="84" t="s">
        <v>158</v>
      </c>
      <c r="D35" s="109"/>
      <c r="E35" s="49"/>
      <c r="F35" s="122"/>
      <c r="G35" s="82" t="s">
        <v>158</v>
      </c>
      <c r="H35" s="48">
        <v>4</v>
      </c>
      <c r="I35" s="128">
        <v>600</v>
      </c>
      <c r="J35" s="125">
        <f t="shared" si="8"/>
        <v>600</v>
      </c>
    </row>
    <row r="36" spans="1:10" ht="13.5" customHeight="1" x14ac:dyDescent="0.25">
      <c r="A36" s="81">
        <v>21</v>
      </c>
      <c r="B36" s="114" t="s">
        <v>9</v>
      </c>
      <c r="C36" s="84" t="s">
        <v>141</v>
      </c>
      <c r="D36" s="118"/>
      <c r="E36" s="71"/>
      <c r="F36" s="120"/>
      <c r="G36" s="79" t="s">
        <v>141</v>
      </c>
      <c r="H36" s="48">
        <v>5</v>
      </c>
      <c r="I36" s="129">
        <v>550</v>
      </c>
      <c r="J36" s="125">
        <f t="shared" ref="J36:J44" si="9">F36+I36</f>
        <v>550</v>
      </c>
    </row>
    <row r="37" spans="1:10" ht="13.5" customHeight="1" x14ac:dyDescent="0.25">
      <c r="A37" s="81">
        <v>21</v>
      </c>
      <c r="B37" s="114" t="s">
        <v>165</v>
      </c>
      <c r="C37" s="84" t="s">
        <v>163</v>
      </c>
      <c r="D37" s="109"/>
      <c r="E37" s="49"/>
      <c r="F37" s="121"/>
      <c r="G37" s="82" t="s">
        <v>163</v>
      </c>
      <c r="H37" s="48">
        <v>5</v>
      </c>
      <c r="I37" s="128">
        <v>550</v>
      </c>
      <c r="J37" s="125">
        <f t="shared" si="9"/>
        <v>550</v>
      </c>
    </row>
    <row r="38" spans="1:10" ht="13.5" customHeight="1" x14ac:dyDescent="0.25">
      <c r="A38" s="81">
        <v>21</v>
      </c>
      <c r="B38" s="114" t="s">
        <v>151</v>
      </c>
      <c r="C38" s="84" t="s">
        <v>150</v>
      </c>
      <c r="D38" s="109"/>
      <c r="E38" s="49"/>
      <c r="F38" s="122"/>
      <c r="G38" s="82" t="s">
        <v>150</v>
      </c>
      <c r="H38" s="48">
        <v>5</v>
      </c>
      <c r="I38" s="128">
        <v>550</v>
      </c>
      <c r="J38" s="125">
        <f t="shared" si="9"/>
        <v>550</v>
      </c>
    </row>
    <row r="39" spans="1:10" ht="13.5" customHeight="1" x14ac:dyDescent="0.25">
      <c r="A39" s="81">
        <v>21</v>
      </c>
      <c r="B39" s="114" t="s">
        <v>149</v>
      </c>
      <c r="C39" s="84" t="s">
        <v>147</v>
      </c>
      <c r="D39" s="109"/>
      <c r="E39" s="49"/>
      <c r="F39" s="122"/>
      <c r="G39" s="82" t="s">
        <v>147</v>
      </c>
      <c r="H39" s="48">
        <v>5</v>
      </c>
      <c r="I39" s="128">
        <v>550</v>
      </c>
      <c r="J39" s="125">
        <f t="shared" si="9"/>
        <v>550</v>
      </c>
    </row>
    <row r="40" spans="1:10" ht="13.5" customHeight="1" x14ac:dyDescent="0.25">
      <c r="A40" s="81">
        <v>21</v>
      </c>
      <c r="B40" s="114" t="s">
        <v>160</v>
      </c>
      <c r="C40" s="84" t="s">
        <v>158</v>
      </c>
      <c r="D40" s="109"/>
      <c r="E40" s="49"/>
      <c r="F40" s="121"/>
      <c r="G40" s="82" t="s">
        <v>158</v>
      </c>
      <c r="H40" s="48">
        <v>5</v>
      </c>
      <c r="I40" s="128">
        <v>550</v>
      </c>
      <c r="J40" s="125">
        <f t="shared" si="9"/>
        <v>550</v>
      </c>
    </row>
    <row r="41" spans="1:10" ht="13.5" customHeight="1" x14ac:dyDescent="0.25">
      <c r="A41" s="81">
        <v>26</v>
      </c>
      <c r="B41" s="114" t="s">
        <v>161</v>
      </c>
      <c r="C41" s="84" t="s">
        <v>158</v>
      </c>
      <c r="D41" s="109"/>
      <c r="E41" s="49"/>
      <c r="F41" s="122"/>
      <c r="G41" s="82" t="s">
        <v>158</v>
      </c>
      <c r="H41" s="48">
        <v>6</v>
      </c>
      <c r="I41" s="128">
        <v>500</v>
      </c>
      <c r="J41" s="125">
        <f t="shared" si="9"/>
        <v>500</v>
      </c>
    </row>
    <row r="42" spans="1:10" ht="13.5" customHeight="1" x14ac:dyDescent="0.25">
      <c r="A42" s="81">
        <v>26</v>
      </c>
      <c r="B42" s="114" t="s">
        <v>166</v>
      </c>
      <c r="C42" s="84" t="s">
        <v>163</v>
      </c>
      <c r="D42" s="109"/>
      <c r="E42" s="49"/>
      <c r="F42" s="122"/>
      <c r="G42" s="82" t="s">
        <v>163</v>
      </c>
      <c r="H42" s="48">
        <v>6</v>
      </c>
      <c r="I42" s="128">
        <v>500</v>
      </c>
      <c r="J42" s="125">
        <f t="shared" si="9"/>
        <v>500</v>
      </c>
    </row>
    <row r="43" spans="1:10" ht="13.5" customHeight="1" x14ac:dyDescent="0.25">
      <c r="A43" s="81">
        <v>26</v>
      </c>
      <c r="B43" s="114" t="s">
        <v>101</v>
      </c>
      <c r="C43" s="84" t="s">
        <v>141</v>
      </c>
      <c r="D43" s="109"/>
      <c r="E43" s="49"/>
      <c r="F43" s="121"/>
      <c r="G43" s="79" t="s">
        <v>141</v>
      </c>
      <c r="H43" s="48">
        <v>6</v>
      </c>
      <c r="I43" s="128">
        <v>500</v>
      </c>
      <c r="J43" s="125">
        <f t="shared" ref="J43" si="10">F43+I43</f>
        <v>500</v>
      </c>
    </row>
    <row r="44" spans="1:10" ht="13.5" customHeight="1" x14ac:dyDescent="0.25">
      <c r="A44" s="81">
        <v>26</v>
      </c>
      <c r="B44" s="114" t="s">
        <v>152</v>
      </c>
      <c r="C44" s="84" t="s">
        <v>150</v>
      </c>
      <c r="D44" s="109"/>
      <c r="E44" s="49"/>
      <c r="F44" s="122"/>
      <c r="G44" s="82" t="s">
        <v>150</v>
      </c>
      <c r="H44" s="48">
        <v>6</v>
      </c>
      <c r="I44" s="128">
        <v>500</v>
      </c>
      <c r="J44" s="125">
        <f t="shared" si="9"/>
        <v>500</v>
      </c>
    </row>
    <row r="45" spans="1:10" ht="13.5" customHeight="1" x14ac:dyDescent="0.25">
      <c r="A45" s="81">
        <v>30</v>
      </c>
      <c r="B45" s="114" t="s">
        <v>104</v>
      </c>
      <c r="C45" s="84" t="s">
        <v>141</v>
      </c>
      <c r="D45" s="118"/>
      <c r="E45" s="69"/>
      <c r="F45" s="120"/>
      <c r="G45" s="79" t="s">
        <v>141</v>
      </c>
      <c r="H45" s="48">
        <v>7</v>
      </c>
      <c r="I45" s="129">
        <v>450</v>
      </c>
      <c r="J45" s="125">
        <f t="shared" ref="J45:J49" si="11">F45+I45</f>
        <v>450</v>
      </c>
    </row>
    <row r="46" spans="1:10" ht="13.5" customHeight="1" x14ac:dyDescent="0.25">
      <c r="A46" s="81">
        <v>30</v>
      </c>
      <c r="B46" s="114" t="s">
        <v>167</v>
      </c>
      <c r="C46" s="84" t="s">
        <v>163</v>
      </c>
      <c r="D46" s="109"/>
      <c r="E46" s="49"/>
      <c r="F46" s="121"/>
      <c r="G46" s="82" t="s">
        <v>163</v>
      </c>
      <c r="H46" s="48">
        <v>7</v>
      </c>
      <c r="I46" s="128">
        <v>450</v>
      </c>
      <c r="J46" s="125">
        <f t="shared" si="11"/>
        <v>450</v>
      </c>
    </row>
    <row r="47" spans="1:10" ht="13.5" customHeight="1" x14ac:dyDescent="0.25">
      <c r="A47" s="81">
        <v>30</v>
      </c>
      <c r="B47" s="114" t="s">
        <v>162</v>
      </c>
      <c r="C47" s="84" t="s">
        <v>158</v>
      </c>
      <c r="D47" s="118"/>
      <c r="E47" s="69"/>
      <c r="F47" s="120"/>
      <c r="G47" s="79" t="s">
        <v>158</v>
      </c>
      <c r="H47" s="48">
        <v>7</v>
      </c>
      <c r="I47" s="129">
        <v>450</v>
      </c>
      <c r="J47" s="125">
        <f t="shared" si="11"/>
        <v>450</v>
      </c>
    </row>
    <row r="48" spans="1:10" ht="13.5" customHeight="1" x14ac:dyDescent="0.25">
      <c r="A48" s="81">
        <v>30</v>
      </c>
      <c r="B48" s="114" t="s">
        <v>153</v>
      </c>
      <c r="C48" s="84" t="s">
        <v>150</v>
      </c>
      <c r="D48" s="109"/>
      <c r="E48" s="49"/>
      <c r="F48" s="122"/>
      <c r="G48" s="82" t="s">
        <v>150</v>
      </c>
      <c r="H48" s="48">
        <v>7</v>
      </c>
      <c r="I48" s="128">
        <v>450</v>
      </c>
      <c r="J48" s="125">
        <f t="shared" si="11"/>
        <v>450</v>
      </c>
    </row>
    <row r="49" spans="1:10" ht="13.5" customHeight="1" x14ac:dyDescent="0.25">
      <c r="A49" s="81">
        <v>34</v>
      </c>
      <c r="B49" s="114" t="s">
        <v>154</v>
      </c>
      <c r="C49" s="84" t="s">
        <v>150</v>
      </c>
      <c r="D49" s="109"/>
      <c r="E49" s="49"/>
      <c r="F49" s="122"/>
      <c r="G49" s="82" t="s">
        <v>150</v>
      </c>
      <c r="H49" s="48">
        <v>8</v>
      </c>
      <c r="I49" s="128">
        <v>400</v>
      </c>
      <c r="J49" s="125">
        <f t="shared" si="11"/>
        <v>400</v>
      </c>
    </row>
    <row r="50" spans="1:10" ht="13.5" customHeight="1" x14ac:dyDescent="0.25">
      <c r="A50" s="81">
        <v>34</v>
      </c>
      <c r="B50" s="114" t="s">
        <v>142</v>
      </c>
      <c r="C50" s="84" t="s">
        <v>141</v>
      </c>
      <c r="D50" s="109"/>
      <c r="E50" s="49"/>
      <c r="F50" s="121"/>
      <c r="G50" s="79" t="s">
        <v>141</v>
      </c>
      <c r="H50" s="48">
        <v>8</v>
      </c>
      <c r="I50" s="128">
        <v>400</v>
      </c>
      <c r="J50" s="125">
        <f t="shared" si="1"/>
        <v>400</v>
      </c>
    </row>
    <row r="51" spans="1:10" ht="13.5" customHeight="1" x14ac:dyDescent="0.25">
      <c r="A51" s="81">
        <v>34</v>
      </c>
      <c r="B51" s="114" t="s">
        <v>168</v>
      </c>
      <c r="C51" s="84" t="s">
        <v>163</v>
      </c>
      <c r="D51" s="109"/>
      <c r="E51" s="49"/>
      <c r="F51" s="122"/>
      <c r="G51" s="82" t="s">
        <v>163</v>
      </c>
      <c r="H51" s="48">
        <v>8</v>
      </c>
      <c r="I51" s="128">
        <v>400</v>
      </c>
      <c r="J51" s="125">
        <f t="shared" si="1"/>
        <v>400</v>
      </c>
    </row>
    <row r="52" spans="1:10" ht="13.5" customHeight="1" x14ac:dyDescent="0.25">
      <c r="A52" s="81">
        <v>37</v>
      </c>
      <c r="B52" s="114" t="s">
        <v>143</v>
      </c>
      <c r="C52" s="84" t="s">
        <v>141</v>
      </c>
      <c r="D52" s="105"/>
      <c r="E52" s="69"/>
      <c r="F52" s="120"/>
      <c r="G52" s="79" t="s">
        <v>141</v>
      </c>
      <c r="H52" s="48">
        <v>9</v>
      </c>
      <c r="I52" s="129">
        <v>375</v>
      </c>
      <c r="J52" s="125">
        <f t="shared" si="1"/>
        <v>375</v>
      </c>
    </row>
    <row r="53" spans="1:10" ht="13.5" customHeight="1" x14ac:dyDescent="0.25">
      <c r="A53" s="81">
        <v>37</v>
      </c>
      <c r="B53" s="114" t="s">
        <v>155</v>
      </c>
      <c r="C53" s="84" t="s">
        <v>150</v>
      </c>
      <c r="D53" s="109"/>
      <c r="E53" s="49"/>
      <c r="F53" s="121"/>
      <c r="G53" s="82" t="s">
        <v>150</v>
      </c>
      <c r="H53" s="48">
        <v>9</v>
      </c>
      <c r="I53" s="128">
        <v>375</v>
      </c>
      <c r="J53" s="125">
        <f t="shared" ref="J53" si="12">F53+I53</f>
        <v>375</v>
      </c>
    </row>
    <row r="54" spans="1:10" ht="13.5" customHeight="1" x14ac:dyDescent="0.25">
      <c r="A54" s="81">
        <v>39</v>
      </c>
      <c r="B54" s="114" t="s">
        <v>103</v>
      </c>
      <c r="C54" s="84" t="s">
        <v>141</v>
      </c>
      <c r="D54" s="109"/>
      <c r="E54" s="49"/>
      <c r="F54" s="122"/>
      <c r="G54" s="79" t="s">
        <v>141</v>
      </c>
      <c r="H54" s="48">
        <v>10</v>
      </c>
      <c r="I54" s="128">
        <v>350</v>
      </c>
      <c r="J54" s="125">
        <f t="shared" si="1"/>
        <v>350</v>
      </c>
    </row>
    <row r="55" spans="1:10" ht="13.5" customHeight="1" x14ac:dyDescent="0.25">
      <c r="A55" s="81">
        <v>39</v>
      </c>
      <c r="B55" s="114" t="s">
        <v>156</v>
      </c>
      <c r="C55" s="84" t="s">
        <v>150</v>
      </c>
      <c r="D55" s="109"/>
      <c r="E55" s="49"/>
      <c r="F55" s="121"/>
      <c r="G55" s="82" t="s">
        <v>150</v>
      </c>
      <c r="H55" s="48">
        <v>10</v>
      </c>
      <c r="I55" s="128">
        <v>350</v>
      </c>
      <c r="J55" s="125">
        <f t="shared" ref="J55" si="13">F55+I55</f>
        <v>350</v>
      </c>
    </row>
    <row r="56" spans="1:10" ht="13.5" customHeight="1" x14ac:dyDescent="0.25">
      <c r="A56" s="81">
        <v>41</v>
      </c>
      <c r="B56" s="114" t="s">
        <v>146</v>
      </c>
      <c r="C56" s="84" t="s">
        <v>141</v>
      </c>
      <c r="D56" s="109"/>
      <c r="E56" s="49"/>
      <c r="F56" s="122"/>
      <c r="G56" s="79" t="s">
        <v>141</v>
      </c>
      <c r="H56" s="48">
        <v>11</v>
      </c>
      <c r="I56" s="128">
        <v>325</v>
      </c>
      <c r="J56" s="125">
        <f t="shared" si="1"/>
        <v>325</v>
      </c>
    </row>
    <row r="57" spans="1:10" ht="13.5" customHeight="1" x14ac:dyDescent="0.25">
      <c r="A57" s="81">
        <v>41</v>
      </c>
      <c r="B57" s="114" t="s">
        <v>157</v>
      </c>
      <c r="C57" s="84" t="s">
        <v>150</v>
      </c>
      <c r="D57" s="109"/>
      <c r="E57" s="49"/>
      <c r="F57" s="122"/>
      <c r="G57" s="79" t="s">
        <v>150</v>
      </c>
      <c r="H57" s="48">
        <v>11</v>
      </c>
      <c r="I57" s="128">
        <v>325</v>
      </c>
      <c r="J57" s="125">
        <f t="shared" si="1"/>
        <v>325</v>
      </c>
    </row>
    <row r="58" spans="1:10" ht="13.5" customHeight="1" x14ac:dyDescent="0.25">
      <c r="A58" s="81">
        <v>43</v>
      </c>
      <c r="B58" s="114" t="s">
        <v>144</v>
      </c>
      <c r="C58" s="84" t="s">
        <v>141</v>
      </c>
      <c r="D58" s="109"/>
      <c r="E58" s="49"/>
      <c r="F58" s="122"/>
      <c r="G58" s="79" t="s">
        <v>141</v>
      </c>
      <c r="H58" s="48">
        <v>12</v>
      </c>
      <c r="I58" s="128">
        <v>300</v>
      </c>
      <c r="J58" s="125">
        <f t="shared" si="1"/>
        <v>300</v>
      </c>
    </row>
    <row r="59" spans="1:10" ht="13.5" customHeight="1" thickBot="1" x14ac:dyDescent="0.3">
      <c r="A59" s="108">
        <v>44</v>
      </c>
      <c r="B59" s="115" t="s">
        <v>145</v>
      </c>
      <c r="C59" s="85" t="s">
        <v>141</v>
      </c>
      <c r="D59" s="110"/>
      <c r="E59" s="72"/>
      <c r="F59" s="123"/>
      <c r="G59" s="107" t="s">
        <v>141</v>
      </c>
      <c r="H59" s="73">
        <v>13</v>
      </c>
      <c r="I59" s="130">
        <v>275</v>
      </c>
      <c r="J59" s="126">
        <f t="shared" si="1"/>
        <v>275</v>
      </c>
    </row>
    <row r="60" spans="1:10" ht="13.5" customHeight="1" x14ac:dyDescent="0.25">
      <c r="A60" s="44"/>
      <c r="B60" s="75"/>
      <c r="C60" s="44"/>
      <c r="D60" s="44"/>
      <c r="E60" s="44"/>
      <c r="F60" s="44"/>
      <c r="G60" s="34"/>
      <c r="H60" s="34"/>
      <c r="I60" s="35"/>
      <c r="J60" s="74"/>
    </row>
    <row r="61" spans="1:10" ht="15" customHeight="1" x14ac:dyDescent="0.25">
      <c r="C61" s="50"/>
      <c r="D61" s="50"/>
      <c r="E61" s="50"/>
      <c r="F61" s="50"/>
      <c r="G61" s="50"/>
      <c r="H61" s="41"/>
      <c r="I61" s="41"/>
      <c r="J61" s="41"/>
    </row>
    <row r="62" spans="1:10" x14ac:dyDescent="0.25">
      <c r="C62" s="50"/>
      <c r="D62" s="50"/>
      <c r="E62" s="50"/>
      <c r="F62" s="50"/>
      <c r="G62" s="50"/>
      <c r="H62" s="41"/>
      <c r="I62" s="41"/>
      <c r="J62" s="41"/>
    </row>
  </sheetData>
  <mergeCells count="13">
    <mergeCell ref="A10:J11"/>
    <mergeCell ref="A12:J12"/>
    <mergeCell ref="A4:J7"/>
    <mergeCell ref="A1:J3"/>
    <mergeCell ref="A13:A15"/>
    <mergeCell ref="B13:B15"/>
    <mergeCell ref="C13:C15"/>
    <mergeCell ref="D13:F13"/>
    <mergeCell ref="A8:J9"/>
    <mergeCell ref="G13:I13"/>
    <mergeCell ref="J13:J15"/>
    <mergeCell ref="D14:F14"/>
    <mergeCell ref="G14:I14"/>
  </mergeCells>
  <pageMargins left="0.70866141732283472" right="0.70866141732283472" top="0.47244094488188981" bottom="0.74803149606299213" header="0.31496062992125984" footer="0.31496062992125984"/>
  <pageSetup paperSize="9" scale="91" orientation="portrait" r:id="rId1"/>
  <headerFooter>
    <oddFooter>&amp;L&amp;"Arial,Normal"&amp;8FIH Hero Men's Indoor World Rankings - February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4"/>
  <sheetViews>
    <sheetView tabSelected="1" topLeftCell="A2" zoomScaleNormal="100" workbookViewId="0">
      <selection activeCell="M13" sqref="M13"/>
    </sheetView>
  </sheetViews>
  <sheetFormatPr defaultRowHeight="15" x14ac:dyDescent="0.25"/>
  <cols>
    <col min="1" max="1" width="8" customWidth="1"/>
    <col min="2" max="2" width="7.28515625" customWidth="1"/>
    <col min="3" max="3" width="7.140625" customWidth="1"/>
    <col min="4" max="4" width="8.7109375" customWidth="1"/>
    <col min="5" max="5" width="7.28515625" customWidth="1"/>
    <col min="6" max="6" width="12.42578125" customWidth="1"/>
    <col min="7" max="7" width="7" customWidth="1"/>
    <col min="8" max="8" width="7.28515625" customWidth="1"/>
    <col min="9" max="9" width="9.42578125" customWidth="1"/>
  </cols>
  <sheetData>
    <row r="1" spans="1:9" x14ac:dyDescent="0.25">
      <c r="A1" s="230"/>
      <c r="B1" s="231"/>
      <c r="C1" s="221" t="s">
        <v>109</v>
      </c>
      <c r="D1" s="222"/>
      <c r="E1" s="222"/>
      <c r="F1" s="223"/>
    </row>
    <row r="2" spans="1:9" ht="15.75" customHeight="1" x14ac:dyDescent="0.25">
      <c r="A2" s="232"/>
      <c r="B2" s="233"/>
      <c r="C2" s="224"/>
      <c r="D2" s="225"/>
      <c r="E2" s="225"/>
      <c r="F2" s="226"/>
    </row>
    <row r="3" spans="1:9" x14ac:dyDescent="0.25">
      <c r="A3" s="232"/>
      <c r="B3" s="233"/>
      <c r="C3" s="224"/>
      <c r="D3" s="225"/>
      <c r="E3" s="225"/>
      <c r="F3" s="226"/>
    </row>
    <row r="4" spans="1:9" ht="15.75" thickBot="1" x14ac:dyDescent="0.3">
      <c r="A4" s="234"/>
      <c r="B4" s="235"/>
      <c r="C4" s="227"/>
      <c r="D4" s="228"/>
      <c r="E4" s="228"/>
      <c r="F4" s="229"/>
    </row>
    <row r="5" spans="1:9" x14ac:dyDescent="0.25">
      <c r="A5" s="251" t="s">
        <v>100</v>
      </c>
      <c r="B5" s="251"/>
      <c r="C5" s="251"/>
      <c r="D5" s="251"/>
      <c r="E5" s="251"/>
      <c r="F5" s="252"/>
      <c r="G5" s="42"/>
      <c r="H5" s="42"/>
      <c r="I5" s="42"/>
    </row>
    <row r="6" spans="1:9" x14ac:dyDescent="0.25">
      <c r="A6" s="253"/>
      <c r="B6" s="253"/>
      <c r="C6" s="253"/>
      <c r="D6" s="253"/>
      <c r="E6" s="253"/>
      <c r="F6" s="254"/>
    </row>
    <row r="7" spans="1:9" ht="8.25" customHeight="1" thickBot="1" x14ac:dyDescent="0.3">
      <c r="A7" s="255"/>
      <c r="B7" s="255"/>
      <c r="C7" s="255"/>
      <c r="D7" s="255"/>
      <c r="E7" s="255"/>
      <c r="F7" s="256"/>
    </row>
    <row r="8" spans="1:9" ht="15" customHeight="1" thickBot="1" x14ac:dyDescent="0.3">
      <c r="A8" s="236" t="s">
        <v>169</v>
      </c>
      <c r="B8" s="237"/>
      <c r="C8" s="237"/>
      <c r="D8" s="237"/>
      <c r="E8" s="237"/>
      <c r="F8" s="238"/>
    </row>
    <row r="9" spans="1:9" ht="14.25" customHeight="1" thickBot="1" x14ac:dyDescent="0.3">
      <c r="A9" s="248"/>
      <c r="B9" s="249"/>
      <c r="C9" s="249"/>
      <c r="D9" s="249"/>
      <c r="E9" s="249"/>
      <c r="F9" s="250"/>
    </row>
    <row r="10" spans="1:9" x14ac:dyDescent="0.25">
      <c r="A10" s="208" t="s">
        <v>14</v>
      </c>
      <c r="B10" s="209"/>
      <c r="C10" s="209"/>
      <c r="D10" s="209"/>
      <c r="E10" s="209"/>
      <c r="F10" s="210"/>
    </row>
    <row r="11" spans="1:9" ht="15.75" thickBot="1" x14ac:dyDescent="0.3">
      <c r="A11" s="211"/>
      <c r="B11" s="212"/>
      <c r="C11" s="212"/>
      <c r="D11" s="212"/>
      <c r="E11" s="212"/>
      <c r="F11" s="213"/>
    </row>
    <row r="12" spans="1:9" x14ac:dyDescent="0.25">
      <c r="A12" s="214" t="s">
        <v>15</v>
      </c>
      <c r="B12" s="239" t="s">
        <v>1</v>
      </c>
      <c r="C12" s="217">
        <v>2022</v>
      </c>
      <c r="D12" s="219"/>
      <c r="E12" s="220"/>
      <c r="F12" s="242" t="s">
        <v>16</v>
      </c>
      <c r="G12" s="39"/>
      <c r="H12" s="39"/>
    </row>
    <row r="13" spans="1:9" x14ac:dyDescent="0.25">
      <c r="A13" s="215"/>
      <c r="B13" s="240"/>
      <c r="C13" s="245" t="s">
        <v>128</v>
      </c>
      <c r="D13" s="246"/>
      <c r="E13" s="247"/>
      <c r="F13" s="243"/>
      <c r="G13" s="39"/>
      <c r="H13" s="39"/>
    </row>
    <row r="14" spans="1:9" ht="15.75" thickBot="1" x14ac:dyDescent="0.3">
      <c r="A14" s="216"/>
      <c r="B14" s="241"/>
      <c r="C14" s="53" t="s">
        <v>6</v>
      </c>
      <c r="D14" s="51" t="s">
        <v>7</v>
      </c>
      <c r="E14" s="52">
        <v>1</v>
      </c>
      <c r="F14" s="244"/>
      <c r="G14" s="39"/>
      <c r="H14" s="40"/>
    </row>
    <row r="15" spans="1:9" x14ac:dyDescent="0.25">
      <c r="A15" s="93">
        <v>1</v>
      </c>
      <c r="B15" s="12" t="s">
        <v>79</v>
      </c>
      <c r="C15" s="1">
        <v>1</v>
      </c>
      <c r="D15" s="63">
        <v>750</v>
      </c>
      <c r="E15" s="65">
        <f t="shared" ref="E15:E19" si="0">D15*100/100</f>
        <v>750</v>
      </c>
      <c r="F15" s="67">
        <v>750</v>
      </c>
      <c r="G15" s="35"/>
      <c r="H15" s="35"/>
    </row>
    <row r="16" spans="1:9" x14ac:dyDescent="0.25">
      <c r="A16" s="94">
        <v>2</v>
      </c>
      <c r="B16" s="9" t="s">
        <v>129</v>
      </c>
      <c r="C16" s="3">
        <v>2</v>
      </c>
      <c r="D16" s="64">
        <v>700</v>
      </c>
      <c r="E16" s="66">
        <f t="shared" si="0"/>
        <v>700</v>
      </c>
      <c r="F16" s="101">
        <v>700</v>
      </c>
      <c r="G16" s="35"/>
      <c r="H16" s="35"/>
    </row>
    <row r="17" spans="1:9" x14ac:dyDescent="0.25">
      <c r="A17" s="94">
        <v>3</v>
      </c>
      <c r="B17" s="9" t="s">
        <v>80</v>
      </c>
      <c r="C17" s="3">
        <v>3</v>
      </c>
      <c r="D17" s="64">
        <v>650</v>
      </c>
      <c r="E17" s="66">
        <f t="shared" si="0"/>
        <v>650</v>
      </c>
      <c r="F17" s="101">
        <f t="shared" ref="F17:F19" si="1">E17</f>
        <v>650</v>
      </c>
      <c r="G17" s="35"/>
      <c r="H17" s="35"/>
    </row>
    <row r="18" spans="1:9" x14ac:dyDescent="0.25">
      <c r="A18" s="94">
        <v>4</v>
      </c>
      <c r="B18" s="9" t="s">
        <v>130</v>
      </c>
      <c r="C18" s="3">
        <v>4</v>
      </c>
      <c r="D18" s="64">
        <v>600</v>
      </c>
      <c r="E18" s="66">
        <f t="shared" si="0"/>
        <v>600</v>
      </c>
      <c r="F18" s="101">
        <f t="shared" si="1"/>
        <v>600</v>
      </c>
      <c r="G18" s="35"/>
      <c r="H18" s="35"/>
    </row>
    <row r="19" spans="1:9" ht="15.75" thickBot="1" x14ac:dyDescent="0.3">
      <c r="A19" s="95">
        <v>5</v>
      </c>
      <c r="B19" s="10" t="s">
        <v>67</v>
      </c>
      <c r="C19" s="7">
        <v>5</v>
      </c>
      <c r="D19" s="89">
        <v>650</v>
      </c>
      <c r="E19" s="100">
        <f t="shared" si="0"/>
        <v>650</v>
      </c>
      <c r="F19" s="102">
        <f t="shared" si="1"/>
        <v>650</v>
      </c>
      <c r="G19" s="35"/>
      <c r="H19" s="35"/>
    </row>
    <row r="20" spans="1:9" ht="15.75" thickBot="1" x14ac:dyDescent="0.3">
      <c r="G20" s="35"/>
      <c r="H20" s="35"/>
    </row>
    <row r="21" spans="1:9" x14ac:dyDescent="0.25">
      <c r="A21" s="208" t="s">
        <v>17</v>
      </c>
      <c r="B21" s="209"/>
      <c r="C21" s="209"/>
      <c r="D21" s="209"/>
      <c r="E21" s="209"/>
      <c r="F21" s="210"/>
      <c r="G21" s="35"/>
      <c r="H21" s="35"/>
    </row>
    <row r="22" spans="1:9" ht="15.75" thickBot="1" x14ac:dyDescent="0.3">
      <c r="A22" s="211"/>
      <c r="B22" s="212"/>
      <c r="C22" s="212"/>
      <c r="D22" s="212"/>
      <c r="E22" s="212"/>
      <c r="F22" s="213"/>
      <c r="G22" s="35"/>
      <c r="H22" s="35"/>
      <c r="I22" s="37"/>
    </row>
    <row r="23" spans="1:9" x14ac:dyDescent="0.25">
      <c r="A23" s="214" t="s">
        <v>15</v>
      </c>
      <c r="B23" s="217" t="s">
        <v>1</v>
      </c>
      <c r="C23" s="217">
        <v>2023</v>
      </c>
      <c r="D23" s="219"/>
      <c r="E23" s="220"/>
      <c r="F23" s="202" t="s">
        <v>16</v>
      </c>
      <c r="G23" s="38"/>
      <c r="H23" s="38"/>
    </row>
    <row r="24" spans="1:9" x14ac:dyDescent="0.25">
      <c r="A24" s="215"/>
      <c r="B24" s="205"/>
      <c r="C24" s="205" t="s">
        <v>110</v>
      </c>
      <c r="D24" s="206"/>
      <c r="E24" s="207"/>
      <c r="F24" s="203"/>
      <c r="G24" s="38"/>
      <c r="H24" s="38"/>
    </row>
    <row r="25" spans="1:9" ht="15.75" thickBot="1" x14ac:dyDescent="0.3">
      <c r="A25" s="216"/>
      <c r="B25" s="218"/>
      <c r="C25" s="54" t="s">
        <v>6</v>
      </c>
      <c r="D25" s="51" t="s">
        <v>7</v>
      </c>
      <c r="E25" s="52">
        <v>1</v>
      </c>
      <c r="F25" s="204"/>
      <c r="G25" s="39"/>
      <c r="H25" s="40"/>
    </row>
    <row r="26" spans="1:9" x14ac:dyDescent="0.25">
      <c r="A26" s="93">
        <v>1</v>
      </c>
      <c r="B26" s="12" t="s">
        <v>75</v>
      </c>
      <c r="C26" s="98">
        <v>1</v>
      </c>
      <c r="D26" s="63">
        <v>750</v>
      </c>
      <c r="E26" s="65">
        <f t="shared" ref="E26:E36" si="2">D26*100/100</f>
        <v>750</v>
      </c>
      <c r="F26" s="67">
        <f>E26</f>
        <v>750</v>
      </c>
      <c r="G26" s="35"/>
      <c r="H26" s="35"/>
    </row>
    <row r="27" spans="1:9" x14ac:dyDescent="0.25">
      <c r="A27" s="94">
        <v>2</v>
      </c>
      <c r="B27" s="9" t="s">
        <v>76</v>
      </c>
      <c r="C27" s="23">
        <v>2</v>
      </c>
      <c r="D27" s="64">
        <v>700</v>
      </c>
      <c r="E27" s="66">
        <f t="shared" si="2"/>
        <v>700</v>
      </c>
      <c r="F27" s="101">
        <f t="shared" ref="F27:F36" si="3">E27</f>
        <v>700</v>
      </c>
      <c r="G27" s="35"/>
      <c r="H27" s="35"/>
    </row>
    <row r="28" spans="1:9" x14ac:dyDescent="0.25">
      <c r="A28" s="94">
        <v>3</v>
      </c>
      <c r="B28" s="9" t="s">
        <v>78</v>
      </c>
      <c r="C28" s="23">
        <v>3</v>
      </c>
      <c r="D28" s="64">
        <v>650</v>
      </c>
      <c r="E28" s="66">
        <f t="shared" si="2"/>
        <v>650</v>
      </c>
      <c r="F28" s="101">
        <f t="shared" si="3"/>
        <v>650</v>
      </c>
      <c r="G28" s="35"/>
      <c r="H28" s="35"/>
    </row>
    <row r="29" spans="1:9" x14ac:dyDescent="0.25">
      <c r="A29" s="94">
        <v>4</v>
      </c>
      <c r="B29" s="9" t="s">
        <v>65</v>
      </c>
      <c r="C29" s="23">
        <v>4</v>
      </c>
      <c r="D29" s="64">
        <v>600</v>
      </c>
      <c r="E29" s="66">
        <f t="shared" si="2"/>
        <v>600</v>
      </c>
      <c r="F29" s="101">
        <f t="shared" si="3"/>
        <v>600</v>
      </c>
      <c r="G29" s="35"/>
      <c r="H29" s="35"/>
    </row>
    <row r="30" spans="1:9" x14ac:dyDescent="0.25">
      <c r="A30" s="94">
        <v>5</v>
      </c>
      <c r="B30" s="9" t="s">
        <v>74</v>
      </c>
      <c r="C30" s="23">
        <v>5</v>
      </c>
      <c r="D30" s="64">
        <v>550</v>
      </c>
      <c r="E30" s="66">
        <f t="shared" si="2"/>
        <v>550</v>
      </c>
      <c r="F30" s="101">
        <f t="shared" si="3"/>
        <v>550</v>
      </c>
      <c r="G30" s="35"/>
      <c r="H30" s="35"/>
    </row>
    <row r="31" spans="1:9" x14ac:dyDescent="0.25">
      <c r="A31" s="94">
        <v>6</v>
      </c>
      <c r="B31" s="9" t="s">
        <v>64</v>
      </c>
      <c r="C31" s="23">
        <v>6</v>
      </c>
      <c r="D31" s="64">
        <v>500</v>
      </c>
      <c r="E31" s="66">
        <f t="shared" si="2"/>
        <v>500</v>
      </c>
      <c r="F31" s="101">
        <f t="shared" si="3"/>
        <v>500</v>
      </c>
      <c r="G31" s="35"/>
      <c r="H31" s="35"/>
    </row>
    <row r="32" spans="1:9" x14ac:dyDescent="0.25">
      <c r="A32" s="94">
        <v>7</v>
      </c>
      <c r="B32" s="9" t="s">
        <v>111</v>
      </c>
      <c r="C32" s="23">
        <v>7</v>
      </c>
      <c r="D32" s="64">
        <v>450</v>
      </c>
      <c r="E32" s="66">
        <f t="shared" si="2"/>
        <v>450</v>
      </c>
      <c r="F32" s="101">
        <f t="shared" si="3"/>
        <v>450</v>
      </c>
      <c r="G32" s="35"/>
      <c r="H32" s="35"/>
    </row>
    <row r="33" spans="1:8" x14ac:dyDescent="0.25">
      <c r="A33" s="94">
        <v>8</v>
      </c>
      <c r="B33" s="9" t="s">
        <v>77</v>
      </c>
      <c r="C33" s="23">
        <v>8</v>
      </c>
      <c r="D33" s="64">
        <v>400</v>
      </c>
      <c r="E33" s="66">
        <f t="shared" si="2"/>
        <v>400</v>
      </c>
      <c r="F33" s="101">
        <f t="shared" si="3"/>
        <v>400</v>
      </c>
      <c r="G33" s="35"/>
      <c r="H33" s="35"/>
    </row>
    <row r="34" spans="1:8" x14ac:dyDescent="0.25">
      <c r="A34" s="94">
        <v>9</v>
      </c>
      <c r="B34" s="9" t="s">
        <v>112</v>
      </c>
      <c r="C34" s="23">
        <v>9</v>
      </c>
      <c r="D34" s="64">
        <v>375</v>
      </c>
      <c r="E34" s="66">
        <f t="shared" si="2"/>
        <v>375</v>
      </c>
      <c r="F34" s="101">
        <f t="shared" si="3"/>
        <v>375</v>
      </c>
      <c r="G34" s="35"/>
      <c r="H34" s="35"/>
    </row>
    <row r="35" spans="1:8" x14ac:dyDescent="0.25">
      <c r="A35" s="94">
        <v>10</v>
      </c>
      <c r="B35" s="9" t="s">
        <v>105</v>
      </c>
      <c r="C35" s="23">
        <v>10</v>
      </c>
      <c r="D35" s="64">
        <v>350</v>
      </c>
      <c r="E35" s="66">
        <f t="shared" si="2"/>
        <v>350</v>
      </c>
      <c r="F35" s="101">
        <f t="shared" si="3"/>
        <v>350</v>
      </c>
      <c r="G35" s="35"/>
      <c r="H35" s="35"/>
    </row>
    <row r="36" spans="1:8" ht="15.75" thickBot="1" x14ac:dyDescent="0.3">
      <c r="A36" s="95">
        <v>11</v>
      </c>
      <c r="B36" s="10" t="s">
        <v>113</v>
      </c>
      <c r="C36" s="99">
        <v>11</v>
      </c>
      <c r="D36" s="89">
        <v>325</v>
      </c>
      <c r="E36" s="100">
        <f t="shared" si="2"/>
        <v>325</v>
      </c>
      <c r="F36" s="102">
        <f t="shared" si="3"/>
        <v>325</v>
      </c>
      <c r="G36" s="35"/>
      <c r="H36" s="35"/>
    </row>
    <row r="37" spans="1:8" ht="15.75" thickBot="1" x14ac:dyDescent="0.3">
      <c r="A37" s="34"/>
      <c r="B37" s="34"/>
      <c r="C37" s="35"/>
      <c r="D37" s="35"/>
      <c r="E37" s="34"/>
      <c r="F37" s="37"/>
      <c r="G37" s="35"/>
      <c r="H37" s="35"/>
    </row>
    <row r="38" spans="1:8" x14ac:dyDescent="0.25">
      <c r="A38" s="208" t="s">
        <v>114</v>
      </c>
      <c r="B38" s="209"/>
      <c r="C38" s="209"/>
      <c r="D38" s="209"/>
      <c r="E38" s="209"/>
      <c r="F38" s="210"/>
    </row>
    <row r="39" spans="1:8" ht="15.75" thickBot="1" x14ac:dyDescent="0.3">
      <c r="A39" s="211"/>
      <c r="B39" s="212"/>
      <c r="C39" s="212"/>
      <c r="D39" s="212"/>
      <c r="E39" s="212"/>
      <c r="F39" s="213"/>
    </row>
    <row r="40" spans="1:8" x14ac:dyDescent="0.25">
      <c r="A40" s="214" t="s">
        <v>15</v>
      </c>
      <c r="B40" s="239" t="s">
        <v>1</v>
      </c>
      <c r="C40" s="217">
        <v>2022</v>
      </c>
      <c r="D40" s="219"/>
      <c r="E40" s="220"/>
      <c r="F40" s="258" t="s">
        <v>16</v>
      </c>
    </row>
    <row r="41" spans="1:8" x14ac:dyDescent="0.25">
      <c r="A41" s="215"/>
      <c r="B41" s="240"/>
      <c r="C41" s="245" t="s">
        <v>131</v>
      </c>
      <c r="D41" s="246"/>
      <c r="E41" s="247"/>
      <c r="F41" s="259"/>
    </row>
    <row r="42" spans="1:8" ht="15.75" thickBot="1" x14ac:dyDescent="0.3">
      <c r="A42" s="216"/>
      <c r="B42" s="257"/>
      <c r="C42" s="54" t="s">
        <v>6</v>
      </c>
      <c r="D42" s="51" t="s">
        <v>7</v>
      </c>
      <c r="E42" s="52">
        <v>1</v>
      </c>
      <c r="F42" s="259"/>
    </row>
    <row r="43" spans="1:8" x14ac:dyDescent="0.25">
      <c r="A43" s="12">
        <v>1</v>
      </c>
      <c r="B43" s="77" t="s">
        <v>68</v>
      </c>
      <c r="C43" s="1">
        <v>1</v>
      </c>
      <c r="D43" s="63">
        <v>750</v>
      </c>
      <c r="E43" s="65">
        <f t="shared" ref="E43:E55" si="4">D43*100/100</f>
        <v>750</v>
      </c>
      <c r="F43" s="67">
        <f>E43</f>
        <v>750</v>
      </c>
    </row>
    <row r="44" spans="1:8" x14ac:dyDescent="0.25">
      <c r="A44" s="9">
        <v>2</v>
      </c>
      <c r="B44" s="78" t="s">
        <v>72</v>
      </c>
      <c r="C44" s="3">
        <v>2</v>
      </c>
      <c r="D44" s="64">
        <v>700</v>
      </c>
      <c r="E44" s="66">
        <f t="shared" si="4"/>
        <v>700</v>
      </c>
      <c r="F44" s="101">
        <f t="shared" ref="F44:F55" si="5">E44</f>
        <v>700</v>
      </c>
    </row>
    <row r="45" spans="1:8" x14ac:dyDescent="0.25">
      <c r="A45" s="9">
        <v>3</v>
      </c>
      <c r="B45" s="56" t="s">
        <v>73</v>
      </c>
      <c r="C45" s="3">
        <v>3</v>
      </c>
      <c r="D45" s="64">
        <v>650</v>
      </c>
      <c r="E45" s="66">
        <f t="shared" si="4"/>
        <v>650</v>
      </c>
      <c r="F45" s="101">
        <f t="shared" si="5"/>
        <v>650</v>
      </c>
    </row>
    <row r="46" spans="1:8" x14ac:dyDescent="0.25">
      <c r="A46" s="9">
        <v>4</v>
      </c>
      <c r="B46" s="56" t="s">
        <v>20</v>
      </c>
      <c r="C46" s="3">
        <v>4</v>
      </c>
      <c r="D46" s="64">
        <v>600</v>
      </c>
      <c r="E46" s="66">
        <f t="shared" si="4"/>
        <v>600</v>
      </c>
      <c r="F46" s="101">
        <f t="shared" si="5"/>
        <v>600</v>
      </c>
    </row>
    <row r="47" spans="1:8" x14ac:dyDescent="0.25">
      <c r="A47" s="9">
        <v>5</v>
      </c>
      <c r="B47" s="56" t="s">
        <v>66</v>
      </c>
      <c r="C47" s="3">
        <v>5</v>
      </c>
      <c r="D47" s="64">
        <v>550</v>
      </c>
      <c r="E47" s="66">
        <f t="shared" si="4"/>
        <v>550</v>
      </c>
      <c r="F47" s="101">
        <f t="shared" si="5"/>
        <v>550</v>
      </c>
    </row>
    <row r="48" spans="1:8" x14ac:dyDescent="0.25">
      <c r="A48" s="9">
        <v>6</v>
      </c>
      <c r="B48" s="56" t="s">
        <v>19</v>
      </c>
      <c r="C48" s="3">
        <v>6</v>
      </c>
      <c r="D48" s="64">
        <v>500</v>
      </c>
      <c r="E48" s="66">
        <f t="shared" si="4"/>
        <v>500</v>
      </c>
      <c r="F48" s="101">
        <f t="shared" si="5"/>
        <v>500</v>
      </c>
    </row>
    <row r="49" spans="1:6" x14ac:dyDescent="0.25">
      <c r="A49" s="9">
        <v>7</v>
      </c>
      <c r="B49" s="56" t="s">
        <v>21</v>
      </c>
      <c r="C49" s="3">
        <v>7</v>
      </c>
      <c r="D49" s="64">
        <v>450</v>
      </c>
      <c r="E49" s="66">
        <f t="shared" si="4"/>
        <v>450</v>
      </c>
      <c r="F49" s="101">
        <f t="shared" si="5"/>
        <v>450</v>
      </c>
    </row>
    <row r="50" spans="1:6" x14ac:dyDescent="0.25">
      <c r="A50" s="9">
        <v>8</v>
      </c>
      <c r="B50" s="56" t="s">
        <v>132</v>
      </c>
      <c r="C50" s="3">
        <v>8</v>
      </c>
      <c r="D50" s="64">
        <v>400</v>
      </c>
      <c r="E50" s="66">
        <f t="shared" si="4"/>
        <v>400</v>
      </c>
      <c r="F50" s="101">
        <f t="shared" si="5"/>
        <v>400</v>
      </c>
    </row>
    <row r="51" spans="1:6" x14ac:dyDescent="0.25">
      <c r="A51" s="9">
        <v>9</v>
      </c>
      <c r="B51" s="56" t="s">
        <v>133</v>
      </c>
      <c r="C51" s="3">
        <v>9</v>
      </c>
      <c r="D51" s="64">
        <v>375</v>
      </c>
      <c r="E51" s="66">
        <f t="shared" si="4"/>
        <v>375</v>
      </c>
      <c r="F51" s="101">
        <f t="shared" si="5"/>
        <v>375</v>
      </c>
    </row>
    <row r="52" spans="1:6" x14ac:dyDescent="0.25">
      <c r="A52" s="9">
        <v>10</v>
      </c>
      <c r="B52" s="56" t="s">
        <v>83</v>
      </c>
      <c r="C52" s="3">
        <v>10</v>
      </c>
      <c r="D52" s="64">
        <v>350</v>
      </c>
      <c r="E52" s="66">
        <f t="shared" si="4"/>
        <v>350</v>
      </c>
      <c r="F52" s="101">
        <f t="shared" si="5"/>
        <v>350</v>
      </c>
    </row>
    <row r="53" spans="1:6" x14ac:dyDescent="0.25">
      <c r="A53" s="9">
        <v>11</v>
      </c>
      <c r="B53" s="56" t="s">
        <v>134</v>
      </c>
      <c r="C53" s="3">
        <v>11</v>
      </c>
      <c r="D53" s="64">
        <v>325</v>
      </c>
      <c r="E53" s="66">
        <f t="shared" si="4"/>
        <v>325</v>
      </c>
      <c r="F53" s="101">
        <f t="shared" si="5"/>
        <v>325</v>
      </c>
    </row>
    <row r="54" spans="1:6" x14ac:dyDescent="0.25">
      <c r="A54" s="9">
        <v>12</v>
      </c>
      <c r="B54" s="56" t="s">
        <v>135</v>
      </c>
      <c r="C54" s="3">
        <v>12</v>
      </c>
      <c r="D54" s="64">
        <v>300</v>
      </c>
      <c r="E54" s="66">
        <f t="shared" si="4"/>
        <v>300</v>
      </c>
      <c r="F54" s="101">
        <f t="shared" si="5"/>
        <v>300</v>
      </c>
    </row>
    <row r="55" spans="1:6" ht="15.75" thickBot="1" x14ac:dyDescent="0.3">
      <c r="A55" s="9">
        <v>13</v>
      </c>
      <c r="B55" s="56" t="s">
        <v>136</v>
      </c>
      <c r="C55" s="7">
        <v>13</v>
      </c>
      <c r="D55" s="89">
        <v>275</v>
      </c>
      <c r="E55" s="100">
        <f t="shared" si="4"/>
        <v>275</v>
      </c>
      <c r="F55" s="102">
        <f t="shared" si="5"/>
        <v>275</v>
      </c>
    </row>
    <row r="56" spans="1:6" ht="15.75" thickBot="1" x14ac:dyDescent="0.3">
      <c r="A56" s="34"/>
      <c r="B56" s="34"/>
      <c r="C56" s="35"/>
      <c r="D56" s="35"/>
      <c r="E56" s="34"/>
      <c r="F56" s="37"/>
    </row>
    <row r="57" spans="1:6" x14ac:dyDescent="0.25">
      <c r="A57" s="208" t="s">
        <v>18</v>
      </c>
      <c r="B57" s="209"/>
      <c r="C57" s="209"/>
      <c r="D57" s="209"/>
      <c r="E57" s="209"/>
      <c r="F57" s="210"/>
    </row>
    <row r="58" spans="1:6" ht="15.75" thickBot="1" x14ac:dyDescent="0.3">
      <c r="A58" s="211"/>
      <c r="B58" s="212"/>
      <c r="C58" s="212"/>
      <c r="D58" s="212"/>
      <c r="E58" s="212"/>
      <c r="F58" s="213"/>
    </row>
    <row r="59" spans="1:6" x14ac:dyDescent="0.25">
      <c r="A59" s="214" t="s">
        <v>15</v>
      </c>
      <c r="B59" s="217" t="s">
        <v>1</v>
      </c>
      <c r="C59" s="217">
        <v>2023</v>
      </c>
      <c r="D59" s="219"/>
      <c r="E59" s="220"/>
      <c r="F59" s="242" t="s">
        <v>16</v>
      </c>
    </row>
    <row r="60" spans="1:6" x14ac:dyDescent="0.25">
      <c r="A60" s="215"/>
      <c r="B60" s="205"/>
      <c r="C60" s="205" t="s">
        <v>127</v>
      </c>
      <c r="D60" s="206"/>
      <c r="E60" s="207"/>
      <c r="F60" s="243"/>
    </row>
    <row r="61" spans="1:6" ht="15.75" thickBot="1" x14ac:dyDescent="0.3">
      <c r="A61" s="216"/>
      <c r="B61" s="218"/>
      <c r="C61" s="54" t="s">
        <v>6</v>
      </c>
      <c r="D61" s="51" t="s">
        <v>7</v>
      </c>
      <c r="E61" s="52">
        <v>1</v>
      </c>
      <c r="F61" s="244"/>
    </row>
    <row r="62" spans="1:6" x14ac:dyDescent="0.25">
      <c r="A62" s="12">
        <v>1</v>
      </c>
      <c r="B62" s="55" t="s">
        <v>81</v>
      </c>
      <c r="C62" s="1">
        <v>1</v>
      </c>
      <c r="D62" s="63">
        <v>750</v>
      </c>
      <c r="E62" s="87">
        <f t="shared" ref="E62:E68" si="6">D62*100/100</f>
        <v>750</v>
      </c>
      <c r="F62" s="86">
        <f>E62</f>
        <v>750</v>
      </c>
    </row>
    <row r="63" spans="1:6" x14ac:dyDescent="0.25">
      <c r="A63" s="9">
        <v>2</v>
      </c>
      <c r="B63" s="56" t="s">
        <v>82</v>
      </c>
      <c r="C63" s="3">
        <v>2</v>
      </c>
      <c r="D63" s="64">
        <v>700</v>
      </c>
      <c r="E63" s="88">
        <f t="shared" si="6"/>
        <v>700</v>
      </c>
      <c r="F63" s="96">
        <f t="shared" ref="F63:F65" si="7">E63</f>
        <v>700</v>
      </c>
    </row>
    <row r="64" spans="1:6" x14ac:dyDescent="0.25">
      <c r="A64" s="9">
        <v>3</v>
      </c>
      <c r="B64" s="56" t="s">
        <v>122</v>
      </c>
      <c r="C64" s="3">
        <v>3</v>
      </c>
      <c r="D64" s="64">
        <v>650</v>
      </c>
      <c r="E64" s="88">
        <f t="shared" si="6"/>
        <v>650</v>
      </c>
      <c r="F64" s="96">
        <f t="shared" si="7"/>
        <v>650</v>
      </c>
    </row>
    <row r="65" spans="1:6" x14ac:dyDescent="0.25">
      <c r="A65" s="9">
        <v>4</v>
      </c>
      <c r="B65" s="56" t="s">
        <v>123</v>
      </c>
      <c r="C65" s="3">
        <v>4</v>
      </c>
      <c r="D65" s="64">
        <v>600</v>
      </c>
      <c r="E65" s="88">
        <f t="shared" si="6"/>
        <v>600</v>
      </c>
      <c r="F65" s="96">
        <f t="shared" si="7"/>
        <v>600</v>
      </c>
    </row>
    <row r="66" spans="1:6" x14ac:dyDescent="0.25">
      <c r="A66" s="9">
        <v>5</v>
      </c>
      <c r="B66" s="56" t="s">
        <v>124</v>
      </c>
      <c r="C66" s="3">
        <v>5</v>
      </c>
      <c r="D66" s="64">
        <v>550</v>
      </c>
      <c r="E66" s="88">
        <f t="shared" si="6"/>
        <v>550</v>
      </c>
      <c r="F66" s="96">
        <f>E66</f>
        <v>550</v>
      </c>
    </row>
    <row r="67" spans="1:6" x14ac:dyDescent="0.25">
      <c r="A67" s="9">
        <v>6</v>
      </c>
      <c r="B67" s="56" t="s">
        <v>125</v>
      </c>
      <c r="C67" s="3">
        <v>6</v>
      </c>
      <c r="D67" s="64">
        <v>500</v>
      </c>
      <c r="E67" s="88">
        <f t="shared" si="6"/>
        <v>500</v>
      </c>
      <c r="F67" s="96">
        <f t="shared" ref="F67:F68" si="8">E67</f>
        <v>500</v>
      </c>
    </row>
    <row r="68" spans="1:6" ht="15.75" thickBot="1" x14ac:dyDescent="0.3">
      <c r="A68" s="10">
        <v>7</v>
      </c>
      <c r="B68" s="103" t="s">
        <v>126</v>
      </c>
      <c r="C68" s="7">
        <v>7</v>
      </c>
      <c r="D68" s="89">
        <v>450</v>
      </c>
      <c r="E68" s="90">
        <f t="shared" si="6"/>
        <v>450</v>
      </c>
      <c r="F68" s="97">
        <f t="shared" si="8"/>
        <v>450</v>
      </c>
    </row>
    <row r="69" spans="1:6" ht="15.75" thickBot="1" x14ac:dyDescent="0.3">
      <c r="A69" s="15"/>
      <c r="B69" s="11"/>
      <c r="C69" s="11"/>
      <c r="D69" s="11"/>
      <c r="E69" s="11"/>
      <c r="F69" s="14"/>
    </row>
    <row r="70" spans="1:6" x14ac:dyDescent="0.25">
      <c r="A70" s="208" t="s">
        <v>22</v>
      </c>
      <c r="B70" s="209"/>
      <c r="C70" s="209"/>
      <c r="D70" s="209"/>
      <c r="E70" s="209"/>
      <c r="F70" s="210"/>
    </row>
    <row r="71" spans="1:6" ht="15.75" thickBot="1" x14ac:dyDescent="0.3">
      <c r="A71" s="211"/>
      <c r="B71" s="212"/>
      <c r="C71" s="212"/>
      <c r="D71" s="212"/>
      <c r="E71" s="212"/>
      <c r="F71" s="213"/>
    </row>
    <row r="72" spans="1:6" x14ac:dyDescent="0.25">
      <c r="A72" s="214" t="s">
        <v>15</v>
      </c>
      <c r="B72" s="239" t="s">
        <v>1</v>
      </c>
      <c r="C72" s="217">
        <v>2023</v>
      </c>
      <c r="D72" s="219"/>
      <c r="E72" s="220"/>
      <c r="F72" s="242" t="s">
        <v>16</v>
      </c>
    </row>
    <row r="73" spans="1:6" x14ac:dyDescent="0.25">
      <c r="A73" s="215"/>
      <c r="B73" s="240"/>
      <c r="C73" s="205" t="s">
        <v>115</v>
      </c>
      <c r="D73" s="206"/>
      <c r="E73" s="207"/>
      <c r="F73" s="243"/>
    </row>
    <row r="74" spans="1:6" ht="15.75" thickBot="1" x14ac:dyDescent="0.3">
      <c r="A74" s="216"/>
      <c r="B74" s="241"/>
      <c r="C74" s="54" t="s">
        <v>6</v>
      </c>
      <c r="D74" s="51" t="s">
        <v>7</v>
      </c>
      <c r="E74" s="52">
        <v>1</v>
      </c>
      <c r="F74" s="244"/>
    </row>
    <row r="75" spans="1:6" x14ac:dyDescent="0.25">
      <c r="A75" s="93">
        <v>1</v>
      </c>
      <c r="B75" s="12" t="s">
        <v>23</v>
      </c>
      <c r="C75" s="104">
        <v>1</v>
      </c>
      <c r="D75" s="63">
        <v>750</v>
      </c>
      <c r="E75" s="65">
        <f t="shared" ref="E75:E82" si="9">D75*100/100</f>
        <v>750</v>
      </c>
      <c r="F75" s="67">
        <f>E75</f>
        <v>750</v>
      </c>
    </row>
    <row r="76" spans="1:6" x14ac:dyDescent="0.25">
      <c r="A76" s="94">
        <v>2</v>
      </c>
      <c r="B76" s="9" t="s">
        <v>71</v>
      </c>
      <c r="C76" s="105">
        <v>2</v>
      </c>
      <c r="D76" s="64">
        <v>700</v>
      </c>
      <c r="E76" s="66">
        <f t="shared" si="9"/>
        <v>700</v>
      </c>
      <c r="F76" s="101">
        <f t="shared" ref="F76:F82" si="10">E76</f>
        <v>700</v>
      </c>
    </row>
    <row r="77" spans="1:6" x14ac:dyDescent="0.25">
      <c r="A77" s="94">
        <v>3</v>
      </c>
      <c r="B77" s="9" t="s">
        <v>116</v>
      </c>
      <c r="C77" s="105">
        <v>3</v>
      </c>
      <c r="D77" s="64">
        <v>650</v>
      </c>
      <c r="E77" s="66">
        <f t="shared" si="9"/>
        <v>650</v>
      </c>
      <c r="F77" s="101">
        <f t="shared" si="10"/>
        <v>650</v>
      </c>
    </row>
    <row r="78" spans="1:6" x14ac:dyDescent="0.25">
      <c r="A78" s="94">
        <v>4</v>
      </c>
      <c r="B78" s="9" t="s">
        <v>117</v>
      </c>
      <c r="C78" s="105">
        <v>4</v>
      </c>
      <c r="D78" s="64">
        <v>600</v>
      </c>
      <c r="E78" s="66">
        <f t="shared" si="9"/>
        <v>600</v>
      </c>
      <c r="F78" s="101">
        <f t="shared" si="10"/>
        <v>600</v>
      </c>
    </row>
    <row r="79" spans="1:6" x14ac:dyDescent="0.25">
      <c r="A79" s="94">
        <v>5</v>
      </c>
      <c r="B79" s="9" t="s">
        <v>118</v>
      </c>
      <c r="C79" s="105">
        <v>5</v>
      </c>
      <c r="D79" s="64">
        <v>550</v>
      </c>
      <c r="E79" s="66">
        <f t="shared" si="9"/>
        <v>550</v>
      </c>
      <c r="F79" s="101">
        <f t="shared" si="10"/>
        <v>550</v>
      </c>
    </row>
    <row r="80" spans="1:6" x14ac:dyDescent="0.25">
      <c r="A80" s="94">
        <v>6</v>
      </c>
      <c r="B80" s="9" t="s">
        <v>119</v>
      </c>
      <c r="C80" s="105">
        <v>6</v>
      </c>
      <c r="D80" s="64">
        <v>500</v>
      </c>
      <c r="E80" s="66">
        <f t="shared" si="9"/>
        <v>500</v>
      </c>
      <c r="F80" s="101">
        <f t="shared" si="10"/>
        <v>500</v>
      </c>
    </row>
    <row r="81" spans="1:6" x14ac:dyDescent="0.25">
      <c r="A81" s="94">
        <v>7</v>
      </c>
      <c r="B81" s="9" t="s">
        <v>120</v>
      </c>
      <c r="C81" s="105">
        <v>7</v>
      </c>
      <c r="D81" s="64">
        <v>450</v>
      </c>
      <c r="E81" s="66">
        <f t="shared" si="9"/>
        <v>450</v>
      </c>
      <c r="F81" s="101">
        <f t="shared" si="10"/>
        <v>450</v>
      </c>
    </row>
    <row r="82" spans="1:6" ht="15.75" thickBot="1" x14ac:dyDescent="0.3">
      <c r="A82" s="95">
        <v>8</v>
      </c>
      <c r="B82" s="10" t="s">
        <v>121</v>
      </c>
      <c r="C82" s="106">
        <v>8</v>
      </c>
      <c r="D82" s="89">
        <v>400</v>
      </c>
      <c r="E82" s="100">
        <f t="shared" si="9"/>
        <v>400</v>
      </c>
      <c r="F82" s="102">
        <f t="shared" si="10"/>
        <v>400</v>
      </c>
    </row>
    <row r="83" spans="1:6" x14ac:dyDescent="0.25">
      <c r="A83" s="34"/>
      <c r="B83" s="34"/>
      <c r="C83" s="43"/>
      <c r="D83" s="43"/>
      <c r="E83" s="57"/>
      <c r="F83" s="37"/>
    </row>
    <row r="84" spans="1:6" x14ac:dyDescent="0.25">
      <c r="A84" s="34"/>
      <c r="B84" s="34"/>
      <c r="C84" s="43"/>
      <c r="D84" s="43"/>
      <c r="E84" s="43"/>
      <c r="F84" s="37"/>
    </row>
  </sheetData>
  <sortState xmlns:xlrd2="http://schemas.microsoft.com/office/spreadsheetml/2017/richdata2" ref="B43:F53">
    <sortCondition descending="1" ref="F43:F53"/>
  </sortState>
  <mergeCells count="35">
    <mergeCell ref="A70:F71"/>
    <mergeCell ref="F59:F61"/>
    <mergeCell ref="A72:A74"/>
    <mergeCell ref="B72:B74"/>
    <mergeCell ref="C72:E72"/>
    <mergeCell ref="F72:F74"/>
    <mergeCell ref="C73:E73"/>
    <mergeCell ref="A59:A61"/>
    <mergeCell ref="B59:B61"/>
    <mergeCell ref="C59:E59"/>
    <mergeCell ref="C60:E60"/>
    <mergeCell ref="C1:F4"/>
    <mergeCell ref="A1:B4"/>
    <mergeCell ref="A10:F11"/>
    <mergeCell ref="A21:F22"/>
    <mergeCell ref="A8:F8"/>
    <mergeCell ref="A12:A14"/>
    <mergeCell ref="B12:B14"/>
    <mergeCell ref="C12:E12"/>
    <mergeCell ref="F12:F14"/>
    <mergeCell ref="C13:E13"/>
    <mergeCell ref="A9:F9"/>
    <mergeCell ref="A5:F7"/>
    <mergeCell ref="F23:F25"/>
    <mergeCell ref="C24:E24"/>
    <mergeCell ref="A38:F39"/>
    <mergeCell ref="A57:F58"/>
    <mergeCell ref="A40:A42"/>
    <mergeCell ref="A23:A25"/>
    <mergeCell ref="B23:B25"/>
    <mergeCell ref="C23:E23"/>
    <mergeCell ref="B40:B42"/>
    <mergeCell ref="C40:E40"/>
    <mergeCell ref="F40:F42"/>
    <mergeCell ref="C41:E41"/>
  </mergeCells>
  <pageMargins left="0.78740157480314965" right="0.43307086614173229" top="0.47244094488188981" bottom="0.47244094488188981" header="0.31496062992125984" footer="0.31496062992125984"/>
  <pageSetup paperSize="9" scale="63" orientation="portrait" r:id="rId1"/>
  <headerFooter>
    <oddFooter xml:space="preserve">&amp;L&amp;"Arial,Normal"&amp;8FIH Hero Men's Indoor World Rankings - February 2018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5"/>
  <sheetViews>
    <sheetView zoomScale="106" zoomScaleNormal="106" workbookViewId="0">
      <selection activeCell="Z13" sqref="Z13"/>
    </sheetView>
  </sheetViews>
  <sheetFormatPr defaultRowHeight="15" x14ac:dyDescent="0.25"/>
  <cols>
    <col min="1" max="1" width="5.28515625" customWidth="1"/>
    <col min="2" max="2" width="9.85546875" customWidth="1"/>
    <col min="3" max="3" width="8.85546875" customWidth="1"/>
    <col min="4" max="4" width="15.5703125" customWidth="1"/>
    <col min="5" max="5" width="6.42578125" customWidth="1"/>
    <col min="6" max="6" width="6.85546875" customWidth="1"/>
    <col min="7" max="7" width="5.7109375" customWidth="1"/>
    <col min="8" max="8" width="7.140625" bestFit="1" customWidth="1"/>
    <col min="9" max="9" width="5.7109375" customWidth="1"/>
    <col min="10" max="10" width="5.5703125" customWidth="1"/>
    <col min="11" max="11" width="5.7109375" customWidth="1"/>
    <col min="12" max="12" width="5.5703125" customWidth="1"/>
    <col min="13" max="13" width="5.7109375" customWidth="1"/>
    <col min="14" max="14" width="5.85546875" customWidth="1"/>
    <col min="15" max="15" width="6.28515625" customWidth="1"/>
    <col min="16" max="16" width="5.7109375" customWidth="1"/>
    <col min="18" max="18" width="9.140625" customWidth="1"/>
  </cols>
  <sheetData>
    <row r="1" spans="1:22" ht="15.75" thickBot="1" x14ac:dyDescent="0.3"/>
    <row r="2" spans="1:22" x14ac:dyDescent="0.25">
      <c r="B2" s="23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31"/>
    </row>
    <row r="3" spans="1:22" x14ac:dyDescent="0.25">
      <c r="B3" s="232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33"/>
    </row>
    <row r="4" spans="1:22" ht="15.75" thickBot="1" x14ac:dyDescent="0.3">
      <c r="B4" s="234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35"/>
    </row>
    <row r="5" spans="1:22" ht="15.75" thickBot="1" x14ac:dyDescent="0.3">
      <c r="A5" s="62"/>
      <c r="B5" s="278" t="s">
        <v>93</v>
      </c>
      <c r="C5" s="278"/>
      <c r="D5" s="62"/>
      <c r="E5" s="277" t="s">
        <v>24</v>
      </c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1:22" ht="15.75" thickBot="1" x14ac:dyDescent="0.3">
      <c r="A6" s="62"/>
      <c r="B6" s="278"/>
      <c r="C6" s="278"/>
      <c r="D6" s="62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</row>
    <row r="7" spans="1:22" ht="15.75" thickBot="1" x14ac:dyDescent="0.3">
      <c r="B7" s="269" t="s">
        <v>25</v>
      </c>
      <c r="C7" s="267" t="s">
        <v>27</v>
      </c>
      <c r="E7" s="269" t="s">
        <v>25</v>
      </c>
      <c r="F7" s="265" t="s">
        <v>26</v>
      </c>
      <c r="G7" s="274"/>
      <c r="H7" s="274"/>
      <c r="I7" s="274"/>
      <c r="J7" s="274"/>
      <c r="K7" s="274"/>
      <c r="L7" s="274"/>
      <c r="M7" s="274"/>
      <c r="N7" s="274"/>
      <c r="O7" s="274"/>
      <c r="P7" s="266"/>
    </row>
    <row r="8" spans="1:22" ht="15.75" customHeight="1" thickBot="1" x14ac:dyDescent="0.3">
      <c r="B8" s="270"/>
      <c r="C8" s="268"/>
      <c r="E8" s="272"/>
      <c r="F8" s="275" t="s">
        <v>28</v>
      </c>
      <c r="G8" s="265" t="s">
        <v>84</v>
      </c>
      <c r="H8" s="266"/>
      <c r="I8" s="263" t="s">
        <v>85</v>
      </c>
      <c r="J8" s="264"/>
      <c r="K8" s="265" t="s">
        <v>86</v>
      </c>
      <c r="L8" s="266"/>
      <c r="M8" s="265" t="s">
        <v>87</v>
      </c>
      <c r="N8" s="266"/>
      <c r="O8" s="265" t="s">
        <v>88</v>
      </c>
      <c r="P8" s="266"/>
    </row>
    <row r="9" spans="1:22" ht="15.75" thickBot="1" x14ac:dyDescent="0.3">
      <c r="B9" s="271"/>
      <c r="C9" s="268"/>
      <c r="E9" s="273"/>
      <c r="F9" s="276"/>
      <c r="G9" s="132" t="s">
        <v>29</v>
      </c>
      <c r="H9" s="133" t="s">
        <v>30</v>
      </c>
      <c r="I9" s="143" t="s">
        <v>29</v>
      </c>
      <c r="J9" s="133" t="s">
        <v>30</v>
      </c>
      <c r="K9" s="16" t="s">
        <v>29</v>
      </c>
      <c r="L9" s="17" t="s">
        <v>30</v>
      </c>
      <c r="M9" s="132" t="s">
        <v>29</v>
      </c>
      <c r="N9" s="133" t="s">
        <v>30</v>
      </c>
      <c r="O9" s="16" t="s">
        <v>29</v>
      </c>
      <c r="P9" s="17" t="s">
        <v>30</v>
      </c>
    </row>
    <row r="10" spans="1:22" x14ac:dyDescent="0.25">
      <c r="B10" s="1" t="s">
        <v>31</v>
      </c>
      <c r="C10" s="8">
        <v>1000</v>
      </c>
      <c r="E10" s="12" t="s">
        <v>31</v>
      </c>
      <c r="F10" s="93">
        <v>750</v>
      </c>
      <c r="G10" s="18">
        <v>1</v>
      </c>
      <c r="H10" s="134">
        <f>F10*G10</f>
        <v>750</v>
      </c>
      <c r="I10" s="18">
        <v>1</v>
      </c>
      <c r="J10" s="60">
        <f>F10*I10</f>
        <v>750</v>
      </c>
      <c r="K10" s="58">
        <v>1</v>
      </c>
      <c r="L10" s="134">
        <f>F10*K10</f>
        <v>750</v>
      </c>
      <c r="M10" s="18">
        <v>1</v>
      </c>
      <c r="N10" s="60">
        <f>F10*M10</f>
        <v>750</v>
      </c>
      <c r="O10" s="18">
        <v>1</v>
      </c>
      <c r="P10" s="60">
        <f>F10*O10</f>
        <v>750</v>
      </c>
    </row>
    <row r="11" spans="1:22" x14ac:dyDescent="0.25">
      <c r="B11" s="3" t="s">
        <v>32</v>
      </c>
      <c r="C11" s="13">
        <f>C10*80/100</f>
        <v>800</v>
      </c>
      <c r="E11" s="9" t="s">
        <v>32</v>
      </c>
      <c r="F11" s="94">
        <v>700</v>
      </c>
      <c r="G11" s="22">
        <v>1</v>
      </c>
      <c r="H11" s="135">
        <f t="shared" ref="H11:H21" si="0">F11*G11</f>
        <v>700</v>
      </c>
      <c r="I11" s="22">
        <v>1</v>
      </c>
      <c r="J11" s="19">
        <f t="shared" ref="J11:J29" si="1">F11*I11</f>
        <v>700</v>
      </c>
      <c r="K11" s="59">
        <v>1</v>
      </c>
      <c r="L11" s="144">
        <f>F11*K11</f>
        <v>700</v>
      </c>
      <c r="M11" s="21">
        <v>1</v>
      </c>
      <c r="N11" s="19">
        <f t="shared" ref="N11:N17" si="2">F11*M11</f>
        <v>700</v>
      </c>
      <c r="O11" s="21">
        <v>1</v>
      </c>
      <c r="P11" s="20">
        <f>J11*O11</f>
        <v>700</v>
      </c>
    </row>
    <row r="12" spans="1:22" x14ac:dyDescent="0.25">
      <c r="B12" s="3" t="s">
        <v>33</v>
      </c>
      <c r="C12" s="13">
        <f>C10*75/100</f>
        <v>750</v>
      </c>
      <c r="E12" s="9" t="s">
        <v>33</v>
      </c>
      <c r="F12" s="94">
        <v>650</v>
      </c>
      <c r="G12" s="22">
        <v>1</v>
      </c>
      <c r="H12" s="135">
        <f t="shared" si="0"/>
        <v>650</v>
      </c>
      <c r="I12" s="22">
        <v>1</v>
      </c>
      <c r="J12" s="19">
        <f t="shared" si="1"/>
        <v>650</v>
      </c>
      <c r="K12" s="59">
        <v>1</v>
      </c>
      <c r="L12" s="144">
        <f t="shared" ref="L12:P45" si="3">F12*K12</f>
        <v>650</v>
      </c>
      <c r="M12" s="21">
        <v>1</v>
      </c>
      <c r="N12" s="19">
        <f t="shared" si="2"/>
        <v>650</v>
      </c>
      <c r="O12" s="21">
        <v>1</v>
      </c>
      <c r="P12" s="20">
        <f t="shared" si="3"/>
        <v>650</v>
      </c>
    </row>
    <row r="13" spans="1:22" x14ac:dyDescent="0.25">
      <c r="B13" s="3" t="s">
        <v>34</v>
      </c>
      <c r="C13" s="13">
        <f>C10*70/100</f>
        <v>700</v>
      </c>
      <c r="E13" s="9" t="s">
        <v>34</v>
      </c>
      <c r="F13" s="94">
        <v>600</v>
      </c>
      <c r="G13" s="22">
        <v>1</v>
      </c>
      <c r="H13" s="135">
        <f t="shared" si="0"/>
        <v>600</v>
      </c>
      <c r="I13" s="22">
        <v>1</v>
      </c>
      <c r="J13" s="19">
        <f t="shared" si="1"/>
        <v>600</v>
      </c>
      <c r="K13" s="59">
        <v>1</v>
      </c>
      <c r="L13" s="144">
        <f t="shared" si="3"/>
        <v>600</v>
      </c>
      <c r="M13" s="21">
        <v>1</v>
      </c>
      <c r="N13" s="19">
        <f t="shared" si="2"/>
        <v>600</v>
      </c>
      <c r="O13" s="21">
        <v>1</v>
      </c>
      <c r="P13" s="20">
        <f t="shared" si="3"/>
        <v>600</v>
      </c>
    </row>
    <row r="14" spans="1:22" x14ac:dyDescent="0.25">
      <c r="B14" s="3" t="s">
        <v>35</v>
      </c>
      <c r="C14" s="13">
        <f>C10*65/100</f>
        <v>650</v>
      </c>
      <c r="E14" s="9" t="s">
        <v>35</v>
      </c>
      <c r="F14" s="94">
        <v>550</v>
      </c>
      <c r="G14" s="22">
        <v>1</v>
      </c>
      <c r="H14" s="135">
        <f t="shared" si="0"/>
        <v>550</v>
      </c>
      <c r="I14" s="22">
        <v>1</v>
      </c>
      <c r="J14" s="19">
        <f t="shared" si="1"/>
        <v>550</v>
      </c>
      <c r="K14" s="59">
        <v>1</v>
      </c>
      <c r="L14" s="144">
        <f t="shared" si="3"/>
        <v>550</v>
      </c>
      <c r="M14" s="21">
        <v>1</v>
      </c>
      <c r="N14" s="19">
        <f t="shared" si="2"/>
        <v>550</v>
      </c>
      <c r="O14" s="21">
        <v>1</v>
      </c>
      <c r="P14" s="20">
        <f t="shared" si="3"/>
        <v>550</v>
      </c>
    </row>
    <row r="15" spans="1:22" x14ac:dyDescent="0.25">
      <c r="B15" s="3" t="s">
        <v>36</v>
      </c>
      <c r="C15" s="13">
        <f>C10*60/100</f>
        <v>600</v>
      </c>
      <c r="E15" s="9" t="s">
        <v>36</v>
      </c>
      <c r="F15" s="94">
        <v>500</v>
      </c>
      <c r="G15" s="22">
        <v>1</v>
      </c>
      <c r="H15" s="135">
        <f t="shared" si="0"/>
        <v>500</v>
      </c>
      <c r="I15" s="22">
        <v>1</v>
      </c>
      <c r="J15" s="19">
        <f t="shared" si="1"/>
        <v>500</v>
      </c>
      <c r="K15" s="59">
        <v>1</v>
      </c>
      <c r="L15" s="144">
        <f t="shared" si="3"/>
        <v>500</v>
      </c>
      <c r="M15" s="21">
        <v>1</v>
      </c>
      <c r="N15" s="19">
        <f t="shared" si="2"/>
        <v>500</v>
      </c>
      <c r="O15" s="21">
        <v>1</v>
      </c>
      <c r="P15" s="20">
        <f t="shared" si="3"/>
        <v>500</v>
      </c>
      <c r="V15" s="76"/>
    </row>
    <row r="16" spans="1:22" x14ac:dyDescent="0.25">
      <c r="B16" s="3" t="s">
        <v>37</v>
      </c>
      <c r="C16" s="13">
        <f>C10*55/100</f>
        <v>550</v>
      </c>
      <c r="E16" s="9" t="s">
        <v>37</v>
      </c>
      <c r="F16" s="94">
        <v>450</v>
      </c>
      <c r="G16" s="22">
        <v>1</v>
      </c>
      <c r="H16" s="135">
        <f t="shared" si="0"/>
        <v>450</v>
      </c>
      <c r="I16" s="22">
        <v>1</v>
      </c>
      <c r="J16" s="19">
        <f t="shared" si="1"/>
        <v>450</v>
      </c>
      <c r="K16" s="59">
        <v>1</v>
      </c>
      <c r="L16" s="144">
        <f t="shared" si="3"/>
        <v>450</v>
      </c>
      <c r="M16" s="21">
        <v>1</v>
      </c>
      <c r="N16" s="19">
        <f t="shared" si="2"/>
        <v>450</v>
      </c>
      <c r="O16" s="21">
        <v>1</v>
      </c>
      <c r="P16" s="20">
        <f t="shared" si="3"/>
        <v>450</v>
      </c>
    </row>
    <row r="17" spans="2:16" x14ac:dyDescent="0.25">
      <c r="B17" s="3" t="s">
        <v>38</v>
      </c>
      <c r="C17" s="13">
        <f>C10*50/100</f>
        <v>500</v>
      </c>
      <c r="E17" s="9" t="s">
        <v>38</v>
      </c>
      <c r="F17" s="94">
        <v>400</v>
      </c>
      <c r="G17" s="22">
        <v>1</v>
      </c>
      <c r="H17" s="135">
        <f t="shared" si="0"/>
        <v>400</v>
      </c>
      <c r="I17" s="22">
        <v>1</v>
      </c>
      <c r="J17" s="19">
        <f t="shared" si="1"/>
        <v>400</v>
      </c>
      <c r="K17" s="59">
        <v>1</v>
      </c>
      <c r="L17" s="144">
        <f t="shared" si="3"/>
        <v>400</v>
      </c>
      <c r="M17" s="21">
        <v>1</v>
      </c>
      <c r="N17" s="19">
        <f t="shared" si="2"/>
        <v>400</v>
      </c>
      <c r="O17" s="21">
        <v>1</v>
      </c>
      <c r="P17" s="20">
        <f t="shared" si="3"/>
        <v>400</v>
      </c>
    </row>
    <row r="18" spans="2:16" x14ac:dyDescent="0.25">
      <c r="B18" s="3" t="s">
        <v>39</v>
      </c>
      <c r="C18" s="13">
        <f>C10*45/100</f>
        <v>450</v>
      </c>
      <c r="E18" s="9" t="s">
        <v>39</v>
      </c>
      <c r="F18" s="94">
        <v>375</v>
      </c>
      <c r="G18" s="22">
        <v>1</v>
      </c>
      <c r="H18" s="135">
        <f t="shared" si="0"/>
        <v>375</v>
      </c>
      <c r="I18" s="22">
        <v>1</v>
      </c>
      <c r="J18" s="19">
        <f t="shared" si="1"/>
        <v>375</v>
      </c>
      <c r="K18" s="59">
        <v>1</v>
      </c>
      <c r="L18" s="144">
        <f t="shared" si="3"/>
        <v>375</v>
      </c>
      <c r="M18" s="22"/>
      <c r="N18" s="19"/>
      <c r="O18" s="21">
        <v>1</v>
      </c>
      <c r="P18" s="20">
        <f t="shared" si="3"/>
        <v>375</v>
      </c>
    </row>
    <row r="19" spans="2:16" x14ac:dyDescent="0.25">
      <c r="B19" s="3" t="s">
        <v>40</v>
      </c>
      <c r="C19" s="13">
        <f>C10*40/100</f>
        <v>400</v>
      </c>
      <c r="E19" s="9" t="s">
        <v>40</v>
      </c>
      <c r="F19" s="94">
        <v>350</v>
      </c>
      <c r="G19" s="22">
        <v>1</v>
      </c>
      <c r="H19" s="135">
        <f t="shared" si="0"/>
        <v>350</v>
      </c>
      <c r="I19" s="22">
        <v>1</v>
      </c>
      <c r="J19" s="19">
        <f t="shared" si="1"/>
        <v>350</v>
      </c>
      <c r="K19" s="59">
        <v>1</v>
      </c>
      <c r="L19" s="144">
        <f t="shared" si="3"/>
        <v>350</v>
      </c>
      <c r="M19" s="22"/>
      <c r="N19" s="19"/>
      <c r="O19" s="21">
        <v>1</v>
      </c>
      <c r="P19" s="20">
        <f t="shared" si="3"/>
        <v>350</v>
      </c>
    </row>
    <row r="20" spans="2:16" x14ac:dyDescent="0.25">
      <c r="B20" s="3" t="s">
        <v>41</v>
      </c>
      <c r="C20" s="13">
        <f>C10*35/100</f>
        <v>350</v>
      </c>
      <c r="E20" s="9" t="s">
        <v>41</v>
      </c>
      <c r="F20" s="94">
        <v>325</v>
      </c>
      <c r="G20" s="22">
        <v>1</v>
      </c>
      <c r="H20" s="135">
        <f t="shared" si="0"/>
        <v>325</v>
      </c>
      <c r="I20" s="22">
        <v>1</v>
      </c>
      <c r="J20" s="19">
        <f t="shared" si="1"/>
        <v>325</v>
      </c>
      <c r="K20" s="59">
        <v>1</v>
      </c>
      <c r="L20" s="144">
        <f t="shared" si="3"/>
        <v>325</v>
      </c>
      <c r="M20" s="5"/>
      <c r="N20" s="19"/>
      <c r="O20" s="21">
        <v>1</v>
      </c>
      <c r="P20" s="20">
        <f t="shared" si="3"/>
        <v>325</v>
      </c>
    </row>
    <row r="21" spans="2:16" x14ac:dyDescent="0.25">
      <c r="B21" s="3" t="s">
        <v>42</v>
      </c>
      <c r="C21" s="13">
        <f>C10*30/100</f>
        <v>300</v>
      </c>
      <c r="E21" s="9" t="s">
        <v>42</v>
      </c>
      <c r="F21" s="94">
        <v>300</v>
      </c>
      <c r="G21" s="22">
        <v>1</v>
      </c>
      <c r="H21" s="135">
        <f t="shared" si="0"/>
        <v>300</v>
      </c>
      <c r="I21" s="22">
        <v>1</v>
      </c>
      <c r="J21" s="19">
        <f t="shared" si="1"/>
        <v>300</v>
      </c>
      <c r="K21" s="59">
        <v>1</v>
      </c>
      <c r="L21" s="144">
        <f t="shared" si="3"/>
        <v>300</v>
      </c>
      <c r="M21" s="5"/>
      <c r="N21" s="19"/>
      <c r="O21" s="21">
        <v>1</v>
      </c>
      <c r="P21" s="20">
        <f t="shared" si="3"/>
        <v>300</v>
      </c>
    </row>
    <row r="22" spans="2:16" x14ac:dyDescent="0.25">
      <c r="B22" s="3" t="s">
        <v>43</v>
      </c>
      <c r="C22" s="13">
        <v>275</v>
      </c>
      <c r="E22" s="9" t="s">
        <v>43</v>
      </c>
      <c r="F22" s="94">
        <v>275</v>
      </c>
      <c r="G22" s="5"/>
      <c r="H22" s="136"/>
      <c r="I22" s="22">
        <v>1</v>
      </c>
      <c r="J22" s="19">
        <f t="shared" si="1"/>
        <v>275</v>
      </c>
      <c r="K22" s="59">
        <v>1</v>
      </c>
      <c r="L22" s="144">
        <f t="shared" si="3"/>
        <v>275</v>
      </c>
      <c r="M22" s="5"/>
      <c r="N22" s="19"/>
      <c r="O22" s="21">
        <v>1</v>
      </c>
      <c r="P22" s="20">
        <f t="shared" si="3"/>
        <v>275</v>
      </c>
    </row>
    <row r="23" spans="2:16" x14ac:dyDescent="0.25">
      <c r="B23" s="3" t="s">
        <v>44</v>
      </c>
      <c r="C23" s="13">
        <v>250</v>
      </c>
      <c r="E23" s="9" t="s">
        <v>44</v>
      </c>
      <c r="F23" s="94">
        <v>250</v>
      </c>
      <c r="G23" s="5"/>
      <c r="H23" s="136"/>
      <c r="I23" s="22">
        <v>1</v>
      </c>
      <c r="J23" s="19">
        <f t="shared" si="1"/>
        <v>250</v>
      </c>
      <c r="K23" s="59">
        <v>1</v>
      </c>
      <c r="L23" s="144">
        <f t="shared" si="3"/>
        <v>250</v>
      </c>
      <c r="M23" s="5"/>
      <c r="N23" s="19"/>
      <c r="O23" s="21">
        <v>1</v>
      </c>
      <c r="P23" s="20">
        <f t="shared" si="3"/>
        <v>250</v>
      </c>
    </row>
    <row r="24" spans="2:16" x14ac:dyDescent="0.25">
      <c r="B24" s="3" t="s">
        <v>45</v>
      </c>
      <c r="C24" s="13">
        <v>225</v>
      </c>
      <c r="E24" s="9" t="s">
        <v>45</v>
      </c>
      <c r="F24" s="94">
        <v>225</v>
      </c>
      <c r="G24" s="5"/>
      <c r="H24" s="136"/>
      <c r="I24" s="22">
        <v>1</v>
      </c>
      <c r="J24" s="19">
        <f t="shared" si="1"/>
        <v>225</v>
      </c>
      <c r="K24" s="59">
        <v>1</v>
      </c>
      <c r="L24" s="144">
        <f t="shared" si="3"/>
        <v>225</v>
      </c>
      <c r="M24" s="5"/>
      <c r="N24" s="19"/>
      <c r="O24" s="21">
        <v>1</v>
      </c>
      <c r="P24" s="20">
        <f t="shared" si="3"/>
        <v>225</v>
      </c>
    </row>
    <row r="25" spans="2:16" ht="15.75" thickBot="1" x14ac:dyDescent="0.3">
      <c r="B25" s="7" t="s">
        <v>46</v>
      </c>
      <c r="C25" s="147">
        <v>200</v>
      </c>
      <c r="E25" s="9" t="s">
        <v>46</v>
      </c>
      <c r="F25" s="94">
        <v>200</v>
      </c>
      <c r="G25" s="5"/>
      <c r="H25" s="136"/>
      <c r="I25" s="22">
        <v>1</v>
      </c>
      <c r="J25" s="19">
        <f t="shared" si="1"/>
        <v>200</v>
      </c>
      <c r="K25" s="59">
        <v>1</v>
      </c>
      <c r="L25" s="144">
        <f t="shared" si="3"/>
        <v>200</v>
      </c>
      <c r="M25" s="5"/>
      <c r="N25" s="19"/>
      <c r="O25" s="21">
        <v>1</v>
      </c>
      <c r="P25" s="20">
        <f t="shared" si="3"/>
        <v>200</v>
      </c>
    </row>
    <row r="26" spans="2:16" x14ac:dyDescent="0.25">
      <c r="E26" s="9" t="s">
        <v>47</v>
      </c>
      <c r="F26" s="94">
        <v>185</v>
      </c>
      <c r="G26" s="5"/>
      <c r="H26" s="136"/>
      <c r="I26" s="22">
        <v>1</v>
      </c>
      <c r="J26" s="19">
        <f t="shared" si="1"/>
        <v>185</v>
      </c>
      <c r="K26" s="59">
        <v>1</v>
      </c>
      <c r="L26" s="144">
        <f t="shared" si="3"/>
        <v>185</v>
      </c>
      <c r="M26" s="5"/>
      <c r="N26" s="19"/>
      <c r="O26" s="21">
        <v>1</v>
      </c>
      <c r="P26" s="20">
        <f t="shared" si="3"/>
        <v>185</v>
      </c>
    </row>
    <row r="27" spans="2:16" x14ac:dyDescent="0.25">
      <c r="E27" s="9" t="s">
        <v>48</v>
      </c>
      <c r="F27" s="94">
        <v>170</v>
      </c>
      <c r="G27" s="5"/>
      <c r="H27" s="136"/>
      <c r="I27" s="22">
        <v>1</v>
      </c>
      <c r="J27" s="19">
        <f t="shared" si="1"/>
        <v>170</v>
      </c>
      <c r="K27" s="59">
        <v>1</v>
      </c>
      <c r="L27" s="144">
        <f t="shared" si="3"/>
        <v>170</v>
      </c>
      <c r="M27" s="5"/>
      <c r="N27" s="19"/>
      <c r="O27" s="21">
        <v>1</v>
      </c>
      <c r="P27" s="20">
        <f t="shared" si="3"/>
        <v>170</v>
      </c>
    </row>
    <row r="28" spans="2:16" x14ac:dyDescent="0.25">
      <c r="E28" s="9" t="s">
        <v>49</v>
      </c>
      <c r="F28" s="94">
        <v>155</v>
      </c>
      <c r="G28" s="5"/>
      <c r="H28" s="136"/>
      <c r="I28" s="22">
        <v>1</v>
      </c>
      <c r="J28" s="19">
        <f t="shared" si="1"/>
        <v>155</v>
      </c>
      <c r="K28" s="59">
        <v>1</v>
      </c>
      <c r="L28" s="144">
        <f t="shared" si="3"/>
        <v>155</v>
      </c>
      <c r="M28" s="5"/>
      <c r="N28" s="19"/>
      <c r="O28" s="21">
        <v>1</v>
      </c>
      <c r="P28" s="20">
        <f t="shared" si="3"/>
        <v>155</v>
      </c>
    </row>
    <row r="29" spans="2:16" x14ac:dyDescent="0.25">
      <c r="E29" s="9" t="s">
        <v>50</v>
      </c>
      <c r="F29" s="94">
        <v>140</v>
      </c>
      <c r="G29" s="5"/>
      <c r="H29" s="136"/>
      <c r="I29" s="22">
        <v>1</v>
      </c>
      <c r="J29" s="19">
        <f t="shared" si="1"/>
        <v>140</v>
      </c>
      <c r="K29" s="59">
        <v>1</v>
      </c>
      <c r="L29" s="144">
        <f t="shared" si="3"/>
        <v>140</v>
      </c>
      <c r="M29" s="5"/>
      <c r="N29" s="19"/>
      <c r="O29" s="21">
        <v>1</v>
      </c>
      <c r="P29" s="20">
        <f t="shared" si="3"/>
        <v>140</v>
      </c>
    </row>
    <row r="30" spans="2:16" x14ac:dyDescent="0.25">
      <c r="E30" s="9" t="s">
        <v>51</v>
      </c>
      <c r="F30" s="94">
        <v>125</v>
      </c>
      <c r="G30" s="5"/>
      <c r="H30" s="136"/>
      <c r="I30" s="5"/>
      <c r="J30" s="13"/>
      <c r="K30" s="59">
        <v>1</v>
      </c>
      <c r="L30" s="144">
        <f t="shared" si="3"/>
        <v>125</v>
      </c>
      <c r="M30" s="5"/>
      <c r="N30" s="13"/>
      <c r="O30" s="5"/>
      <c r="P30" s="13"/>
    </row>
    <row r="31" spans="2:16" x14ac:dyDescent="0.25">
      <c r="E31" s="9" t="s">
        <v>52</v>
      </c>
      <c r="F31" s="94">
        <v>110</v>
      </c>
      <c r="G31" s="5"/>
      <c r="H31" s="136"/>
      <c r="I31" s="5"/>
      <c r="J31" s="13"/>
      <c r="K31" s="59">
        <v>1</v>
      </c>
      <c r="L31" s="144">
        <f t="shared" si="3"/>
        <v>110</v>
      </c>
      <c r="M31" s="5"/>
      <c r="N31" s="13"/>
      <c r="O31" s="5"/>
      <c r="P31" s="13"/>
    </row>
    <row r="32" spans="2:16" x14ac:dyDescent="0.25">
      <c r="E32" s="9" t="s">
        <v>53</v>
      </c>
      <c r="F32" s="94">
        <v>95</v>
      </c>
      <c r="G32" s="5"/>
      <c r="H32" s="136"/>
      <c r="I32" s="5"/>
      <c r="J32" s="13"/>
      <c r="K32" s="59">
        <v>1</v>
      </c>
      <c r="L32" s="144">
        <f t="shared" si="3"/>
        <v>95</v>
      </c>
      <c r="M32" s="5"/>
      <c r="N32" s="13"/>
      <c r="O32" s="5"/>
      <c r="P32" s="13"/>
    </row>
    <row r="33" spans="5:16" x14ac:dyDescent="0.25">
      <c r="E33" s="9" t="s">
        <v>54</v>
      </c>
      <c r="F33" s="94">
        <v>80</v>
      </c>
      <c r="G33" s="5"/>
      <c r="H33" s="136"/>
      <c r="I33" s="5"/>
      <c r="J33" s="13"/>
      <c r="K33" s="59">
        <v>1</v>
      </c>
      <c r="L33" s="144">
        <f t="shared" si="3"/>
        <v>80</v>
      </c>
      <c r="M33" s="5"/>
      <c r="N33" s="13"/>
      <c r="O33" s="5"/>
      <c r="P33" s="13"/>
    </row>
    <row r="34" spans="5:16" x14ac:dyDescent="0.25">
      <c r="E34" s="9" t="s">
        <v>55</v>
      </c>
      <c r="F34" s="94">
        <v>75</v>
      </c>
      <c r="G34" s="5"/>
      <c r="H34" s="136"/>
      <c r="I34" s="5"/>
      <c r="J34" s="13"/>
      <c r="K34" s="59">
        <v>1</v>
      </c>
      <c r="L34" s="144">
        <f t="shared" si="3"/>
        <v>75</v>
      </c>
      <c r="M34" s="24"/>
      <c r="N34" s="13"/>
      <c r="O34" s="24"/>
      <c r="P34" s="13"/>
    </row>
    <row r="35" spans="5:16" x14ac:dyDescent="0.25">
      <c r="E35" s="9" t="s">
        <v>56</v>
      </c>
      <c r="F35" s="94">
        <v>70</v>
      </c>
      <c r="G35" s="26"/>
      <c r="H35" s="137"/>
      <c r="I35" s="26"/>
      <c r="J35" s="25"/>
      <c r="K35" s="59">
        <v>1</v>
      </c>
      <c r="L35" s="144">
        <f t="shared" si="3"/>
        <v>70</v>
      </c>
      <c r="M35" s="26"/>
      <c r="N35" s="13"/>
      <c r="O35" s="26"/>
      <c r="P35" s="13"/>
    </row>
    <row r="36" spans="5:16" x14ac:dyDescent="0.25">
      <c r="E36" s="9" t="s">
        <v>57</v>
      </c>
      <c r="F36" s="94">
        <v>65</v>
      </c>
      <c r="G36" s="26"/>
      <c r="H36" s="137"/>
      <c r="I36" s="26"/>
      <c r="J36" s="25"/>
      <c r="K36" s="59">
        <v>1</v>
      </c>
      <c r="L36" s="144">
        <f t="shared" si="3"/>
        <v>65</v>
      </c>
      <c r="M36" s="26"/>
      <c r="N36" s="13"/>
      <c r="O36" s="26"/>
      <c r="P36" s="13"/>
    </row>
    <row r="37" spans="5:16" x14ac:dyDescent="0.25">
      <c r="E37" s="9" t="s">
        <v>58</v>
      </c>
      <c r="F37" s="94">
        <v>60</v>
      </c>
      <c r="G37" s="26"/>
      <c r="H37" s="137"/>
      <c r="I37" s="26"/>
      <c r="J37" s="25"/>
      <c r="K37" s="59">
        <v>1</v>
      </c>
      <c r="L37" s="144">
        <f t="shared" si="3"/>
        <v>60</v>
      </c>
      <c r="M37" s="26"/>
      <c r="N37" s="13"/>
      <c r="O37" s="26"/>
      <c r="P37" s="13"/>
    </row>
    <row r="38" spans="5:16" x14ac:dyDescent="0.25">
      <c r="E38" s="9" t="s">
        <v>59</v>
      </c>
      <c r="F38" s="94">
        <v>55</v>
      </c>
      <c r="G38" s="26"/>
      <c r="H38" s="137"/>
      <c r="I38" s="26"/>
      <c r="J38" s="25"/>
      <c r="K38" s="59">
        <v>1</v>
      </c>
      <c r="L38" s="144">
        <f t="shared" si="3"/>
        <v>55</v>
      </c>
      <c r="M38" s="26"/>
      <c r="N38" s="13"/>
      <c r="O38" s="26"/>
      <c r="P38" s="13"/>
    </row>
    <row r="39" spans="5:16" x14ac:dyDescent="0.25">
      <c r="E39" s="27" t="s">
        <v>60</v>
      </c>
      <c r="F39" s="131">
        <v>50</v>
      </c>
      <c r="G39" s="26"/>
      <c r="H39" s="137"/>
      <c r="I39" s="26"/>
      <c r="J39" s="25"/>
      <c r="K39" s="140">
        <v>1</v>
      </c>
      <c r="L39" s="145">
        <f t="shared" si="3"/>
        <v>50</v>
      </c>
      <c r="M39" s="26"/>
      <c r="N39" s="13"/>
      <c r="O39" s="28"/>
      <c r="P39" s="29"/>
    </row>
    <row r="40" spans="5:16" x14ac:dyDescent="0.25">
      <c r="E40" s="9" t="s">
        <v>61</v>
      </c>
      <c r="F40" s="94">
        <v>45</v>
      </c>
      <c r="G40" s="3"/>
      <c r="H40" s="136"/>
      <c r="I40" s="3"/>
      <c r="J40" s="13"/>
      <c r="K40" s="141">
        <v>1</v>
      </c>
      <c r="L40" s="135">
        <f t="shared" si="3"/>
        <v>45</v>
      </c>
      <c r="M40" s="3"/>
      <c r="N40" s="31"/>
      <c r="O40" s="3"/>
      <c r="P40" s="31"/>
    </row>
    <row r="41" spans="5:16" x14ac:dyDescent="0.25">
      <c r="E41" s="9" t="s">
        <v>62</v>
      </c>
      <c r="F41" s="94">
        <v>40</v>
      </c>
      <c r="G41" s="61"/>
      <c r="H41" s="138"/>
      <c r="I41" s="61"/>
      <c r="J41" s="31"/>
      <c r="K41" s="141">
        <v>1</v>
      </c>
      <c r="L41" s="135">
        <f t="shared" si="3"/>
        <v>40</v>
      </c>
      <c r="M41" s="61"/>
      <c r="N41" s="31"/>
      <c r="O41" s="61"/>
      <c r="P41" s="31"/>
    </row>
    <row r="42" spans="5:16" x14ac:dyDescent="0.25">
      <c r="E42" s="9" t="s">
        <v>89</v>
      </c>
      <c r="F42" s="94">
        <v>35</v>
      </c>
      <c r="G42" s="61"/>
      <c r="H42" s="138"/>
      <c r="I42" s="61"/>
      <c r="J42" s="31"/>
      <c r="K42" s="141">
        <v>1</v>
      </c>
      <c r="L42" s="135">
        <f t="shared" si="3"/>
        <v>35</v>
      </c>
      <c r="M42" s="61"/>
      <c r="N42" s="31"/>
      <c r="O42" s="61"/>
      <c r="P42" s="31"/>
    </row>
    <row r="43" spans="5:16" x14ac:dyDescent="0.25">
      <c r="E43" s="9" t="s">
        <v>90</v>
      </c>
      <c r="F43" s="94">
        <v>30</v>
      </c>
      <c r="G43" s="61"/>
      <c r="H43" s="138"/>
      <c r="I43" s="61"/>
      <c r="J43" s="31"/>
      <c r="K43" s="141">
        <v>1</v>
      </c>
      <c r="L43" s="135">
        <f t="shared" si="3"/>
        <v>30</v>
      </c>
      <c r="M43" s="61"/>
      <c r="N43" s="31"/>
      <c r="O43" s="61"/>
      <c r="P43" s="31"/>
    </row>
    <row r="44" spans="5:16" x14ac:dyDescent="0.25">
      <c r="E44" s="9" t="s">
        <v>91</v>
      </c>
      <c r="F44" s="94">
        <v>25</v>
      </c>
      <c r="G44" s="61"/>
      <c r="H44" s="138"/>
      <c r="I44" s="61"/>
      <c r="J44" s="31"/>
      <c r="K44" s="141">
        <v>1</v>
      </c>
      <c r="L44" s="135">
        <f t="shared" si="3"/>
        <v>25</v>
      </c>
      <c r="M44" s="61"/>
      <c r="N44" s="31"/>
      <c r="O44" s="61"/>
      <c r="P44" s="31"/>
    </row>
    <row r="45" spans="5:16" ht="15.75" thickBot="1" x14ac:dyDescent="0.3">
      <c r="E45" s="10" t="s">
        <v>92</v>
      </c>
      <c r="F45" s="95">
        <v>20</v>
      </c>
      <c r="G45" s="32"/>
      <c r="H45" s="139"/>
      <c r="I45" s="32"/>
      <c r="J45" s="33"/>
      <c r="K45" s="142">
        <v>1</v>
      </c>
      <c r="L45" s="146">
        <f t="shared" si="3"/>
        <v>20</v>
      </c>
      <c r="M45" s="32"/>
      <c r="N45" s="33"/>
      <c r="O45" s="32"/>
      <c r="P45" s="33"/>
    </row>
  </sheetData>
  <mergeCells count="13">
    <mergeCell ref="B2:P4"/>
    <mergeCell ref="I8:J8"/>
    <mergeCell ref="K8:L8"/>
    <mergeCell ref="M8:N8"/>
    <mergeCell ref="O8:P8"/>
    <mergeCell ref="C7:C9"/>
    <mergeCell ref="B7:B9"/>
    <mergeCell ref="E7:E9"/>
    <mergeCell ref="F7:P7"/>
    <mergeCell ref="F8:F9"/>
    <mergeCell ref="G8:H8"/>
    <mergeCell ref="E5:P6"/>
    <mergeCell ref="B5:C6"/>
  </mergeCells>
  <pageMargins left="0.19685039370078741" right="0.19685039370078741" top="0.35433070866141736" bottom="0.23622047244094491" header="0.31496062992125984" footer="0.15748031496062992"/>
  <pageSetup paperSize="9" orientation="portrait" r:id="rId1"/>
  <headerFooter>
    <oddFooter xml:space="preserve">&amp;L&amp;"Arial,Normal"&amp;8FIH Hero Men's Indoor World Rankings - February 2018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World Ranking List </vt:lpstr>
      <vt:lpstr>CF Rankings</vt:lpstr>
      <vt:lpstr>Ranking 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2024-02-07T07:25:33Z</dcterms:modified>
</cp:coreProperties>
</file>